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!PROJEKTY\PROJEKTY 2023\2023-14 FN Brno - buňkoviště\04_VYBER_DODAVATELE\FAZE_2\D_2_4_AREÁLOVÉ_ROZVODY_SLP\"/>
    </mc:Choice>
  </mc:AlternateContent>
  <xr:revisionPtr revIDLastSave="0" documentId="13_ncr:1_{D31463B2-C1FD-464E-B00C-85031A56EE2F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ace" sheetId="1" r:id="rId1"/>
    <sheet name="Položkově" sheetId="2" r:id="rId2"/>
  </sheets>
  <definedNames>
    <definedName name="_dph1">Rekapitulace!#REF!</definedName>
    <definedName name="_dph2">Rekapitulace!#REF!</definedName>
    <definedName name="_dph3">Rekapitulace!#REF!</definedName>
    <definedName name="_pol1">Položkově!#REF!</definedName>
    <definedName name="_pol2">Položkově!#REF!</definedName>
    <definedName name="_pol3">Položkově!#REF!</definedName>
    <definedName name="footer">Rekapitulace!#REF!</definedName>
    <definedName name="footer2">Položkově!#REF!</definedName>
    <definedName name="head1">Rekapitulace!#REF!</definedName>
    <definedName name="Header">Rekapitulace!#REF!</definedName>
    <definedName name="Header2">Položkově!#REF!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Položkově!#REF!</definedName>
    <definedName name="polcen2">Položkově!#REF!</definedName>
    <definedName name="polcen3">Položkově!#REF!</definedName>
    <definedName name="Poznamka">Rekapitulace!#REF!</definedName>
    <definedName name="ZakHead">Rekapitulace!#REF!</definedName>
  </definedNames>
  <calcPr calcId="181029"/>
</workbook>
</file>

<file path=xl/calcChain.xml><?xml version="1.0" encoding="utf-8"?>
<calcChain xmlns="http://schemas.openxmlformats.org/spreadsheetml/2006/main">
  <c r="G129" i="2" l="1"/>
  <c r="G118" i="2"/>
  <c r="G119" i="2"/>
  <c r="G120" i="2"/>
  <c r="G121" i="2"/>
  <c r="G122" i="2"/>
  <c r="G123" i="2"/>
  <c r="G124" i="2"/>
  <c r="G125" i="2"/>
  <c r="G126" i="2"/>
  <c r="G127" i="2"/>
  <c r="G128" i="2"/>
  <c r="G117" i="2"/>
  <c r="G47" i="2"/>
  <c r="G67" i="2"/>
  <c r="G85" i="2"/>
  <c r="G112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90" i="2"/>
  <c r="G73" i="2"/>
  <c r="G74" i="2"/>
  <c r="G75" i="2"/>
  <c r="G76" i="2"/>
  <c r="G77" i="2"/>
  <c r="G78" i="2"/>
  <c r="G79" i="2"/>
  <c r="G80" i="2"/>
  <c r="G81" i="2"/>
  <c r="G82" i="2"/>
  <c r="G83" i="2"/>
  <c r="G84" i="2"/>
  <c r="G7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52" i="2"/>
  <c r="G18" i="2"/>
  <c r="G9" i="2"/>
  <c r="G10" i="2"/>
  <c r="G11" i="2"/>
  <c r="G12" i="2"/>
  <c r="G13" i="2"/>
  <c r="G14" i="2"/>
  <c r="G15" i="2"/>
  <c r="G16" i="2"/>
  <c r="G17" i="2"/>
  <c r="G8" i="2"/>
  <c r="A128" i="2"/>
  <c r="A127" i="2"/>
  <c r="A126" i="2"/>
  <c r="A125" i="2"/>
  <c r="A124" i="2"/>
  <c r="A123" i="2"/>
  <c r="A122" i="2"/>
  <c r="A121" i="2"/>
  <c r="A120" i="2"/>
  <c r="A119" i="2"/>
  <c r="A118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46" i="2" l="1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17" i="2"/>
  <c r="A16" i="2"/>
  <c r="A15" i="2"/>
  <c r="A14" i="2"/>
  <c r="A13" i="2"/>
  <c r="A12" i="2"/>
  <c r="A11" i="2"/>
  <c r="A10" i="2"/>
  <c r="A9" i="2"/>
  <c r="A23" i="2"/>
  <c r="A8" i="2"/>
  <c r="A84" i="2"/>
  <c r="A83" i="2"/>
  <c r="A82" i="2"/>
  <c r="A81" i="2"/>
  <c r="A80" i="2"/>
  <c r="A79" i="2"/>
  <c r="A78" i="2"/>
  <c r="A77" i="2"/>
  <c r="A76" i="2"/>
  <c r="A75" i="2"/>
  <c r="A74" i="2"/>
  <c r="A73" i="2"/>
  <c r="A52" i="2"/>
  <c r="A72" i="2" s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48" i="2" l="1"/>
  <c r="A117" i="2" l="1"/>
  <c r="A90" i="2"/>
  <c r="G113" i="2" l="1"/>
  <c r="G130" i="2"/>
  <c r="D8" i="1" l="1"/>
  <c r="D9" i="1" l="1"/>
  <c r="G19" i="2" l="1"/>
  <c r="G86" i="2" l="1"/>
  <c r="G68" i="2"/>
  <c r="D15" i="1" l="1"/>
  <c r="D10" i="1"/>
  <c r="D11" i="1" l="1"/>
  <c r="D16" i="1" s="1"/>
  <c r="D14" i="1" l="1"/>
</calcChain>
</file>

<file path=xl/sharedStrings.xml><?xml version="1.0" encoding="utf-8"?>
<sst xmlns="http://schemas.openxmlformats.org/spreadsheetml/2006/main" count="326" uniqueCount="181">
  <si>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</si>
  <si>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</si>
  <si>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</si>
  <si>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</si>
  <si>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</si>
  <si>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</si>
  <si>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</si>
  <si>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</si>
  <si>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Počet</t>
  </si>
  <si>
    <t>Jedn. cena</t>
  </si>
  <si>
    <t>Rekapitulace rozpočtu</t>
  </si>
  <si>
    <t>HLAVA III.</t>
  </si>
  <si>
    <t>Základní rozpočtové náklady</t>
  </si>
  <si>
    <t>Dodávky celkem</t>
  </si>
  <si>
    <t>Montážní práce a služby celkem</t>
  </si>
  <si>
    <t>Sazba 21 proc.</t>
  </si>
  <si>
    <t>21% z</t>
  </si>
  <si>
    <t>Příprava kabelových tras, montáž + dodávka</t>
  </si>
  <si>
    <t>ks</t>
  </si>
  <si>
    <t>m</t>
  </si>
  <si>
    <t>220 261643</t>
  </si>
  <si>
    <t>220 261644</t>
  </si>
  <si>
    <t>hod</t>
  </si>
  <si>
    <t>kpl</t>
  </si>
  <si>
    <t>Pomocné montážní práce</t>
  </si>
  <si>
    <t>Nezměřitelné pracovní výkony</t>
  </si>
  <si>
    <t>220 110643</t>
  </si>
  <si>
    <t>220 111431</t>
  </si>
  <si>
    <t>Stejnosměrná měření na míst.kabelu</t>
  </si>
  <si>
    <t>pa</t>
  </si>
  <si>
    <t>Závěrečné práce ve skříni RACK</t>
  </si>
  <si>
    <t>Rozvod univ.kabelové sítě - montáž</t>
  </si>
  <si>
    <t>Rozvod univ.kabelové sítě - dodávka</t>
  </si>
  <si>
    <t>Pokud v této kapitole není u položky uvedeno jinak, jedná se o souhrnnou položku kompletní dodávky (včetně základního dílu i montážního příslušenství a to dodávka včetně montáže</t>
  </si>
  <si>
    <t>Drobný elektroinstalační materiál (montáž vč. mat.)</t>
  </si>
  <si>
    <t>Množství</t>
  </si>
  <si>
    <t>220 111501</t>
  </si>
  <si>
    <t>m2</t>
  </si>
  <si>
    <t>220 260542</t>
  </si>
  <si>
    <t>220 061820</t>
  </si>
  <si>
    <t>220 061845</t>
  </si>
  <si>
    <t>220 062510</t>
  </si>
  <si>
    <t>Uložení délkové rezervy opt.kabelu do 50m</t>
  </si>
  <si>
    <t>220 062700</t>
  </si>
  <si>
    <t>Měření na jednom vlákně opt.kabelu + vyhotov. protokolu</t>
  </si>
  <si>
    <t>220 061831</t>
  </si>
  <si>
    <t>Svaření 1 vl. svetlovod.kabelu</t>
  </si>
  <si>
    <t>220 061835</t>
  </si>
  <si>
    <t>220 062450</t>
  </si>
  <si>
    <t>Montáž kazety pro sváry na kabelu</t>
  </si>
  <si>
    <t>220 062470</t>
  </si>
  <si>
    <t>Ochrana sváru vlákna</t>
  </si>
  <si>
    <t>220 061910</t>
  </si>
  <si>
    <t>220 062330</t>
  </si>
  <si>
    <t>220 062370</t>
  </si>
  <si>
    <t>Montáž panelu 19" pro ukončení opt.kab. do 24 portů prázdný</t>
  </si>
  <si>
    <t>Jednotka</t>
  </si>
  <si>
    <t>Čelo optické vany 1U pro 12 SC simplex/LC duplex/E2000 BK s montážními otvory v2</t>
  </si>
  <si>
    <t>Optická vana s výsuvnou policí uzavíratelná klapkami 1U</t>
  </si>
  <si>
    <t>Optická kazeta pro 24 svárů</t>
  </si>
  <si>
    <t>Montáž pigtailu pro vlákna SM</t>
  </si>
  <si>
    <t>220 111502</t>
  </si>
  <si>
    <t>koef.1,4</t>
  </si>
  <si>
    <t xml:space="preserve">FN BRNO BOHUNICE
ÚSEK ZDRAVOTNICKÉHO MATERIÁLU
D.2.4, IO 41 - AREÁLOVÉ ROZVODY SLP
Dokumentace pro výběr dodavatele	</t>
  </si>
  <si>
    <t>FN BRNO BOHUNICE
ÚSEK ZDRAVOTNICKÉHO MATERIÁLU
D.2.4, IO 41 - AREÁLOVÉ ROZVODY SLP
Dokumentace pro výběr dodavatele</t>
  </si>
  <si>
    <t>Adaptér LC SM OS duplex</t>
  </si>
  <si>
    <t>Pigtail 9/125 LCupc SM OS 1,5m</t>
  </si>
  <si>
    <t>Ochrana sváru 2.2 x 45mm</t>
  </si>
  <si>
    <t>Patch kabel 9/125 LCupc/LCupc SM OS 2m duplex</t>
  </si>
  <si>
    <r>
      <t>Zafukovací kabel MICRO Solarix 12</t>
    </r>
    <r>
      <rPr>
        <sz val="10"/>
        <rFont val="Arial CE"/>
        <family val="2"/>
        <charset val="238"/>
      </rPr>
      <t>vl 9/125 HDPE F</t>
    </r>
    <r>
      <rPr>
        <vertAlign val="subscript"/>
        <sz val="10"/>
        <color rgb="FF221F1F"/>
        <rFont val="Arial"/>
        <family val="2"/>
        <charset val="238"/>
      </rPr>
      <t>ca</t>
    </r>
    <r>
      <rPr>
        <sz val="10"/>
        <color rgb="FF221F1F"/>
        <rFont val="Arial"/>
        <family val="2"/>
        <charset val="238"/>
      </rPr>
      <t> černý</t>
    </r>
  </si>
  <si>
    <t>Inst. svetlovod.kab. 12vl. do žlabu, trubky</t>
  </si>
  <si>
    <t>Uložení konce (spoj) svetlovod kab. 2vl. v kab. rozv.</t>
  </si>
  <si>
    <t>Příprava svetlovod.kab. k ukonč., spojk.  12vl.</t>
  </si>
  <si>
    <t>Montáž adaptéru pro vlákna SM (duplex)</t>
  </si>
  <si>
    <t>Rozvod telefonu - montáž</t>
  </si>
  <si>
    <t>220 300004</t>
  </si>
  <si>
    <t>220 260356</t>
  </si>
  <si>
    <t>220 110641</t>
  </si>
  <si>
    <t>Závěrečné práce ve skříni MRK, MIS1, KS I</t>
  </si>
  <si>
    <t>220 300911</t>
  </si>
  <si>
    <t>Montáž svorkovnic LSA +</t>
  </si>
  <si>
    <t>220 300902</t>
  </si>
  <si>
    <t>Montáž držáku svorkovnic LSA +</t>
  </si>
  <si>
    <t>220 270212</t>
  </si>
  <si>
    <t>Vodič  U  2 x 0,5 do rozvaděčů (ranžír)</t>
  </si>
  <si>
    <t>Číslování 2 stranné  pro 100 žil</t>
  </si>
  <si>
    <t>Číslování rozvodné skříně</t>
  </si>
  <si>
    <t>220 550296</t>
  </si>
  <si>
    <t>Vyhledávání volného páru vedení</t>
  </si>
  <si>
    <t>220 490827</t>
  </si>
  <si>
    <t>Mont. tel. vývodu</t>
  </si>
  <si>
    <t>220 110341</t>
  </si>
  <si>
    <t>Objímka kabelová značkovací</t>
  </si>
  <si>
    <t>220 110346</t>
  </si>
  <si>
    <t>Štítek kabelový</t>
  </si>
  <si>
    <t>Rozvod telefonu  - dodávka</t>
  </si>
  <si>
    <t>štítek (štítek popisovací )</t>
  </si>
  <si>
    <t>2x0,5 (ranžír 2x0,5mm )</t>
  </si>
  <si>
    <t>zemnící (zemnící svorkovnice  )</t>
  </si>
  <si>
    <t>nástroj (senzorový zarážecí nástroj )</t>
  </si>
  <si>
    <t>kolík (rozpojovací kolík červený )</t>
  </si>
  <si>
    <t>kolík (označovací kolík modrý )</t>
  </si>
  <si>
    <t>štítek (štítek odklopný )</t>
  </si>
  <si>
    <t>Kabel SYKFY 20x2x0,5</t>
  </si>
  <si>
    <t>Kabel TCEPKPFLE 25XN0,6</t>
  </si>
  <si>
    <t>nosník  10poz. (10 pozicový nosník 22mm  )</t>
  </si>
  <si>
    <t>Kabel SYKFY 50x2x0,5  v trubkách, žlabech, lištách</t>
  </si>
  <si>
    <t>Forma kabelová do délky 0,5 m na kabelu do 50x2</t>
  </si>
  <si>
    <t>220 060301</t>
  </si>
  <si>
    <t>Přistavení a příprava kabel.bubnu do 100 žil</t>
  </si>
  <si>
    <t>220 060312</t>
  </si>
  <si>
    <t>220 061151</t>
  </si>
  <si>
    <t>Kabel volně uložený v zemi, kotvený pevně na stěně</t>
  </si>
  <si>
    <t>Skříň MIS1, KS1 na povrchu</t>
  </si>
  <si>
    <t>Přeměření izolačního stavu kabel závlačný 100žil</t>
  </si>
  <si>
    <t>Zemní práce při montážích, montáž + dodávka</t>
  </si>
  <si>
    <t>460 010024</t>
  </si>
  <si>
    <t>Vytyčení trati kabel.ved.v zast.prostoru</t>
  </si>
  <si>
    <t>km</t>
  </si>
  <si>
    <t>460 080001</t>
  </si>
  <si>
    <t>Betonový základ do rostlé zeminy bez bednění</t>
  </si>
  <si>
    <t>m3</t>
  </si>
  <si>
    <t>460 120061</t>
  </si>
  <si>
    <t>Odvoz zeminy</t>
  </si>
  <si>
    <t>460 120082</t>
  </si>
  <si>
    <t>Skladování zeminy do 14 dnů</t>
  </si>
  <si>
    <t>460 300006</t>
  </si>
  <si>
    <t>Hutnění zeminy,vrstva zeminy do 20 cm</t>
  </si>
  <si>
    <t>460 200164</t>
  </si>
  <si>
    <t>Hloubení kabelové rýhy 35cm šir.,80cm hlub.,zem.tř.4</t>
  </si>
  <si>
    <t>460 420372</t>
  </si>
  <si>
    <t>Zř.kab.lože,kop.pís.,tl.zás.vrst.10cm,cih.napříč,š.35cm</t>
  </si>
  <si>
    <t>460 420501</t>
  </si>
  <si>
    <t>Křižovatka se silovým kabelem</t>
  </si>
  <si>
    <t>460 490012</t>
  </si>
  <si>
    <t>Krytí kab.fólie výstražné z PVC, šířka 33 cm</t>
  </si>
  <si>
    <t>220 060391</t>
  </si>
  <si>
    <t>Zaslepení neobsazeného otvoru kabelovodu</t>
  </si>
  <si>
    <t>220 060411</t>
  </si>
  <si>
    <t>Tlakové utěsnění konce- kabelovod z plastu</t>
  </si>
  <si>
    <t>460 560164</t>
  </si>
  <si>
    <t>Ruční zához kab.rýhy,šíř.35cm,hloub.80cm,zemina třídy 4</t>
  </si>
  <si>
    <t>460 620014</t>
  </si>
  <si>
    <t>Provizorní úprava terénu v přírodní zemině, zem.třídy 4</t>
  </si>
  <si>
    <t>460 200534</t>
  </si>
  <si>
    <t>Hloubení kabelové rýhy 60cm šir.,120cm hlub.,zem.tř.4</t>
  </si>
  <si>
    <t>460 560534</t>
  </si>
  <si>
    <t>Ruční zához kab.rýhy,šíř.60cm,hloub.120cm,zem.třídy 4</t>
  </si>
  <si>
    <t>460 510021</t>
  </si>
  <si>
    <t>Kabelový prostup z KOPOFLEX rour, světlost do 10.5cm</t>
  </si>
  <si>
    <t>220 060805</t>
  </si>
  <si>
    <t>Příprava trubky HDPE do pr. 75mm podél výkopu</t>
  </si>
  <si>
    <t>220 060816</t>
  </si>
  <si>
    <t>Trubka HDPE nad pr. 75 - zatažená ručně/volně uložená</t>
  </si>
  <si>
    <t>220 060825</t>
  </si>
  <si>
    <t>Montáž detekčního markeru</t>
  </si>
  <si>
    <t>220 060830</t>
  </si>
  <si>
    <t>Montáž koncovky na trubku HDPE do pr. 75mm</t>
  </si>
  <si>
    <t>220 060840</t>
  </si>
  <si>
    <t>Tlakování trubky HDPE do pr. 75mm</t>
  </si>
  <si>
    <t>220 060845</t>
  </si>
  <si>
    <t>Kalibrace trubky HDPE do pr. 75mm</t>
  </si>
  <si>
    <t>Trubka HDPE pr. 32/40 - dodávka</t>
  </si>
  <si>
    <t>Tlakutěsná koncovka na trubku HDPE pr. 40/32mm</t>
  </si>
  <si>
    <t xml:space="preserve"> Kříž na kabelové rezervy (zeď i sloup)</t>
  </si>
  <si>
    <t xml:space="preserve"> Sada rozšiřovací pro kříž na kabelové rezervy</t>
  </si>
  <si>
    <t xml:space="preserve"> Kryt kříže kabelových rezerv (základní čelní kryt</t>
  </si>
  <si>
    <t xml:space="preserve"> Sada prodlužovací pro kříž na kabelové rezervy</t>
  </si>
  <si>
    <t xml:space="preserve"> Kryt kříže kabelových rezerv uzavřený, dvojitá výška (límec)</t>
  </si>
  <si>
    <t>Sestava a instalace zařízení pro uložení kabelové rezervy</t>
  </si>
  <si>
    <t>Mikrotrubička HDPE zemní tlustostěnná 12/8mm,vnitřní lubrikační vrstva (mont. vč. materiálu)</t>
  </si>
  <si>
    <t>Mikrotrubička HDPE zemní tenkostěnná 10/8mm,vnitřní lubrikační vrstva (mont. vč. materiálu)</t>
  </si>
  <si>
    <t>Osazení hmoždinky 10 mm beton (mont. vč. materiálu) - uchycení mikrotrubičky tlustostěnné</t>
  </si>
  <si>
    <t>Osazení hmoždinky 12 mm beton (mont. vč. materiálu) - uchycení kabelu TCEPKPFLE</t>
  </si>
  <si>
    <t>460 510402</t>
  </si>
  <si>
    <t>Vyčištění stávajícího kabel.prostupu bez kabel.komory</t>
  </si>
  <si>
    <t>460 510421</t>
  </si>
  <si>
    <t>Vyčištění stávajícího kabelového žlabu</t>
  </si>
  <si>
    <t>Přípravné a závěrečné práce v průlezném kabelovém kanále</t>
  </si>
  <si>
    <t>neozpojovací (nerozpojovací svorkovnice zářezová  10/2)</t>
  </si>
  <si>
    <t xml:space="preserve">Rozv. do 100 párů, prázdný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</si>
</sst>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b/>
      <sz val="9"/>
      <name val="Arial CE"/>
      <family val="2"/>
      <charset val="238"/>
    </font>
    <font>
      <sz val="4"/>
      <color rgb="FF0070C0"/>
      <name val="Arial CE"/>
      <charset val="238"/>
    </font>
    <font>
      <b/>
      <sz val="11"/>
      <name val="Arial CE"/>
      <charset val="238"/>
    </font>
    <font>
      <vertAlign val="subscript"/>
      <sz val="10"/>
      <color rgb="FF221F1F"/>
      <name val="Arial"/>
      <family val="2"/>
      <charset val="238"/>
    </font>
    <font>
      <sz val="10"/>
      <color rgb="FF221F1F"/>
      <name val="Arial"/>
      <family val="2"/>
      <charset val="238"/>
    </font>
    <font>
      <b/>
      <sz val="9"/>
      <color rgb="FF0070C0"/>
      <name val="Arial CE"/>
      <charset val="238"/>
    </font>
    <font>
      <b/>
      <sz val="10"/>
      <color theme="9" tint="-0.249977111117893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/>
    <xf numFmtId="0" fontId="0" fillId="0" borderId="2" xfId="0" applyBorder="1"/>
    <xf numFmtId="0" fontId="1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3" xfId="0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0" xfId="0" applyFont="1"/>
    <xf numFmtId="0" fontId="9" fillId="0" borderId="3" xfId="0" applyFont="1" applyBorder="1"/>
    <xf numFmtId="0" fontId="8" fillId="0" borderId="2" xfId="0" applyFont="1" applyBorder="1"/>
    <xf numFmtId="0" fontId="8" fillId="0" borderId="0" xfId="0" applyFont="1"/>
    <xf numFmtId="0" fontId="8" fillId="0" borderId="1" xfId="0" applyFont="1" applyBorder="1"/>
    <xf numFmtId="0" fontId="8" fillId="0" borderId="4" xfId="0" applyFont="1" applyBorder="1"/>
    <xf numFmtId="0" fontId="9" fillId="0" borderId="4" xfId="0" applyFont="1" applyBorder="1"/>
    <xf numFmtId="0" fontId="9" fillId="0" borderId="2" xfId="0" applyFont="1" applyBorder="1"/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Continuous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3" xfId="0" applyFont="1" applyBorder="1"/>
    <xf numFmtId="0" fontId="6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center"/>
    </xf>
    <xf numFmtId="0" fontId="14" fillId="0" borderId="0" xfId="0" applyFont="1"/>
    <xf numFmtId="164" fontId="14" fillId="0" borderId="0" xfId="0" applyNumberFormat="1" applyFont="1"/>
    <xf numFmtId="0" fontId="12" fillId="0" borderId="3" xfId="0" applyFont="1" applyBorder="1"/>
    <xf numFmtId="0" fontId="12" fillId="0" borderId="1" xfId="0" applyFont="1" applyBorder="1" applyAlignment="1">
      <alignment horizontal="right"/>
    </xf>
    <xf numFmtId="164" fontId="0" fillId="0" borderId="0" xfId="0" applyNumberFormat="1" applyAlignment="1">
      <alignment vertical="center"/>
    </xf>
    <xf numFmtId="164" fontId="12" fillId="0" borderId="0" xfId="0" applyNumberFormat="1" applyFont="1" applyAlignment="1">
      <alignment vertical="center"/>
    </xf>
    <xf numFmtId="0" fontId="14" fillId="0" borderId="1" xfId="0" applyFont="1" applyBorder="1"/>
    <xf numFmtId="0" fontId="14" fillId="0" borderId="0" xfId="0" applyFont="1" applyAlignment="1">
      <alignment horizontal="centerContinuous"/>
    </xf>
    <xf numFmtId="164" fontId="8" fillId="0" borderId="2" xfId="0" applyNumberFormat="1" applyFont="1" applyBorder="1"/>
    <xf numFmtId="164" fontId="3" fillId="0" borderId="0" xfId="0" applyNumberFormat="1" applyFont="1"/>
    <xf numFmtId="164" fontId="14" fillId="0" borderId="1" xfId="0" applyNumberFormat="1" applyFont="1" applyBorder="1"/>
    <xf numFmtId="164" fontId="8" fillId="0" borderId="4" xfId="0" applyNumberFormat="1" applyFont="1" applyBorder="1"/>
    <xf numFmtId="0" fontId="15" fillId="0" borderId="0" xfId="0" applyFont="1"/>
    <xf numFmtId="164" fontId="7" fillId="0" borderId="0" xfId="0" applyNumberFormat="1" applyFont="1"/>
    <xf numFmtId="164" fontId="8" fillId="0" borderId="3" xfId="0" applyNumberFormat="1" applyFont="1" applyBorder="1"/>
    <xf numFmtId="164" fontId="6" fillId="0" borderId="0" xfId="0" applyNumberFormat="1" applyFont="1"/>
    <xf numFmtId="0" fontId="16" fillId="0" borderId="1" xfId="0" applyFont="1" applyBorder="1"/>
    <xf numFmtId="0" fontId="17" fillId="0" borderId="0" xfId="0" applyFont="1" applyAlignment="1">
      <alignment horizontal="centerContinuous"/>
    </xf>
    <xf numFmtId="0" fontId="18" fillId="0" borderId="0" xfId="0" applyFont="1" applyAlignment="1">
      <alignment vertical="center"/>
    </xf>
    <xf numFmtId="164" fontId="19" fillId="0" borderId="3" xfId="0" applyNumberFormat="1" applyFont="1" applyBorder="1" applyAlignment="1">
      <alignment vertical="center"/>
    </xf>
    <xf numFmtId="164" fontId="19" fillId="0" borderId="3" xfId="0" applyNumberFormat="1" applyFont="1" applyBorder="1"/>
    <xf numFmtId="3" fontId="7" fillId="0" borderId="0" xfId="0" applyNumberFormat="1" applyFont="1" applyAlignment="1">
      <alignment horizontal="left"/>
    </xf>
    <xf numFmtId="0" fontId="22" fillId="0" borderId="0" xfId="0" applyFont="1"/>
    <xf numFmtId="0" fontId="23" fillId="0" borderId="0" xfId="0" applyFont="1"/>
    <xf numFmtId="3" fontId="7" fillId="0" borderId="0" xfId="0" applyNumberFormat="1" applyFont="1" applyAlignment="1">
      <alignment vertical="center"/>
    </xf>
    <xf numFmtId="0" fontId="10" fillId="0" borderId="0" xfId="0" applyFont="1" applyAlignment="1">
      <alignment horizontal="center" wrapText="1"/>
    </xf>
    <xf numFmtId="0" fontId="0" fillId="0" borderId="0" xfId="0"/>
    <xf numFmtId="0" fontId="10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1104900</xdr:colOff>
      <xdr:row>19</xdr:row>
      <xdr:rowOff>0</xdr:rowOff>
    </xdr:from>
    <xdr:to>
      <xdr:col>2</xdr:col>
      <xdr:colOff>3068955</xdr:colOff>
      <xdr:row>19</xdr:row>
      <xdr:rowOff>0</xdr:rowOff>
    </xdr:to>
    <xdr:pic>
      <xdr:nvPicPr>
        <xdr:cNvPr id="30" name="Picture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1104900</xdr:colOff>
      <xdr:row>19</xdr:row>
      <xdr:rowOff>0</xdr:rowOff>
    </xdr:from>
    <xdr:to>
      <xdr:col>2</xdr:col>
      <xdr:colOff>3068955</xdr:colOff>
      <xdr:row>19</xdr:row>
      <xdr:rowOff>0</xdr:rowOff>
    </xdr:to>
    <xdr:pic>
      <xdr:nvPicPr>
        <xdr:cNvPr id="31" name="Picture 1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60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1104900</xdr:colOff>
      <xdr:row>19</xdr:row>
      <xdr:rowOff>0</xdr:rowOff>
    </xdr:from>
    <xdr:ext cx="0" cy="0"/>
    <xdr:pic>
      <xdr:nvPicPr>
        <xdr:cNvPr id="32" name="Picture 1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86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3" name="Picture 1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680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4" name="Picture 1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7202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1106367</xdr:colOff>
      <xdr:row>19</xdr:row>
      <xdr:rowOff>0</xdr:rowOff>
    </xdr:from>
    <xdr:to>
      <xdr:col>2</xdr:col>
      <xdr:colOff>3071154</xdr:colOff>
      <xdr:row>19</xdr:row>
      <xdr:rowOff>2930</xdr:rowOff>
    </xdr:to>
    <xdr:pic>
      <xdr:nvPicPr>
        <xdr:cNvPr id="35" name="Picture 1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3932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6" name="Picture 1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4006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7" name="Picture 1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328019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8" name="Picture 1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3932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9" name="Picture 1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0" name="Picture 1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19</xdr:row>
      <xdr:rowOff>0</xdr:rowOff>
    </xdr:from>
    <xdr:ext cx="1230924" cy="0"/>
    <xdr:pic>
      <xdr:nvPicPr>
        <xdr:cNvPr id="41" name="Obrázek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2552700" y="27993975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2" name="Picture 1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3" name="Picture 1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1104900</xdr:colOff>
      <xdr:row>19</xdr:row>
      <xdr:rowOff>0</xdr:rowOff>
    </xdr:from>
    <xdr:ext cx="1964055" cy="0"/>
    <xdr:pic>
      <xdr:nvPicPr>
        <xdr:cNvPr id="19" name="Picture 11">
          <a:extLst>
            <a:ext uri="{FF2B5EF4-FFF2-40B4-BE49-F238E27FC236}">
              <a16:creationId xmlns:a16="http://schemas.microsoft.com/office/drawing/2014/main" id="{906B2B23-F614-4587-B6D1-81C30F55A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324100" y="13479780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1104900</xdr:colOff>
      <xdr:row>19</xdr:row>
      <xdr:rowOff>0</xdr:rowOff>
    </xdr:from>
    <xdr:ext cx="1964055" cy="0"/>
    <xdr:pic>
      <xdr:nvPicPr>
        <xdr:cNvPr id="20" name="Picture 11">
          <a:extLst>
            <a:ext uri="{FF2B5EF4-FFF2-40B4-BE49-F238E27FC236}">
              <a16:creationId xmlns:a16="http://schemas.microsoft.com/office/drawing/2014/main" id="{5FA7EFA0-2493-4224-A59A-F594ED8AC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324100" y="13479780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19</xdr:row>
      <xdr:rowOff>0</xdr:rowOff>
    </xdr:from>
    <xdr:ext cx="1230924" cy="0"/>
    <xdr:pic>
      <xdr:nvPicPr>
        <xdr:cNvPr id="23" name="Obrázek 1">
          <a:extLst>
            <a:ext uri="{FF2B5EF4-FFF2-40B4-BE49-F238E27FC236}">
              <a16:creationId xmlns:a16="http://schemas.microsoft.com/office/drawing/2014/main" id="{938A6D93-69B7-4D1B-9501-4FD67AACA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5280660" y="13479780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view="pageLayout" zoomScaleNormal="100" workbookViewId="0">
      <selection activeCell="D8" sqref="D8"/>
    </sheetView>
  </sheetViews>
  <sheetFormatPr defaultRowHeight="12.75" x14ac:dyDescent="0.2"/>
  <cols>
    <col min="1" max="1" width="12.28515625" customWidth="1"/>
    <col min="2" max="2" width="39.85546875" customWidth="1"/>
    <col min="3" max="3" width="8" customWidth="1"/>
    <col min="4" max="4" width="19.5703125" style="48" customWidth="1"/>
  </cols>
  <sheetData>
    <row r="1" spans="1:4" x14ac:dyDescent="0.2">
      <c r="A1" s="3"/>
      <c r="B1" s="13"/>
      <c r="C1" s="4"/>
      <c r="D1" s="54"/>
    </row>
    <row r="2" spans="1:4" ht="88.9" customHeight="1" x14ac:dyDescent="0.25">
      <c r="A2" s="73" t="s">
        <v>64</v>
      </c>
      <c r="B2" s="74"/>
      <c r="C2" s="74"/>
      <c r="D2" s="74"/>
    </row>
    <row r="3" spans="1:4" ht="15.75" x14ac:dyDescent="0.25">
      <c r="A3" s="6"/>
      <c r="B3" s="2"/>
      <c r="C3" s="2"/>
      <c r="D3" s="55"/>
    </row>
    <row r="4" spans="1:4" x14ac:dyDescent="0.2">
      <c r="A4" s="10"/>
      <c r="B4" s="2"/>
      <c r="C4" s="2"/>
      <c r="D4" s="55"/>
    </row>
    <row r="5" spans="1:4" x14ac:dyDescent="0.2">
      <c r="A5" s="9"/>
      <c r="B5" s="2"/>
      <c r="C5" s="2"/>
      <c r="D5" s="55"/>
    </row>
    <row r="6" spans="1:4" ht="15.75" x14ac:dyDescent="0.25">
      <c r="A6" s="4"/>
      <c r="B6" s="20" t="s">
        <v>10</v>
      </c>
      <c r="C6" s="4"/>
      <c r="D6" s="47" t="s">
        <v>0</v>
      </c>
    </row>
    <row r="7" spans="1:4" ht="15" x14ac:dyDescent="0.25">
      <c r="A7" s="19" t="s">
        <v>11</v>
      </c>
      <c r="B7" s="19" t="s">
        <v>12</v>
      </c>
    </row>
    <row r="8" spans="1:4" x14ac:dyDescent="0.2">
      <c r="B8" t="s">
        <v>13</v>
      </c>
      <c r="D8" s="49">
        <f>Položkově!G85+Položkově!G129</f>
        <v>0</v>
      </c>
    </row>
    <row r="9" spans="1:4" x14ac:dyDescent="0.2">
      <c r="B9" t="s">
        <v>14</v>
      </c>
      <c r="D9" s="49">
        <f>Položkově!G18+Položkově!G47+Položkově!G67+Položkově!G112</f>
        <v>0</v>
      </c>
    </row>
    <row r="10" spans="1:4" ht="15.75" thickBot="1" x14ac:dyDescent="0.3">
      <c r="A10" s="18" t="s">
        <v>11</v>
      </c>
      <c r="B10" s="18" t="s">
        <v>0</v>
      </c>
      <c r="C10" s="18"/>
      <c r="D10" s="56">
        <f>D8+D9</f>
        <v>0</v>
      </c>
    </row>
    <row r="11" spans="1:4" ht="15.75" thickBot="1" x14ac:dyDescent="0.3">
      <c r="A11" s="8"/>
      <c r="B11" s="18" t="s">
        <v>1</v>
      </c>
      <c r="C11" s="18"/>
      <c r="D11" s="56">
        <f>D10</f>
        <v>0</v>
      </c>
    </row>
    <row r="12" spans="1:4" ht="15.75" x14ac:dyDescent="0.25">
      <c r="B12" s="5"/>
      <c r="C12" s="5"/>
      <c r="D12" s="57"/>
    </row>
    <row r="13" spans="1:4" ht="15" x14ac:dyDescent="0.25">
      <c r="A13" s="4"/>
      <c r="B13" s="20" t="s">
        <v>2</v>
      </c>
      <c r="C13" s="4"/>
      <c r="D13" s="58"/>
    </row>
    <row r="14" spans="1:4" x14ac:dyDescent="0.2">
      <c r="B14" t="s">
        <v>15</v>
      </c>
      <c r="C14" s="1" t="s">
        <v>16</v>
      </c>
      <c r="D14" s="49">
        <f>0.21*D11</f>
        <v>0</v>
      </c>
    </row>
    <row r="15" spans="1:4" ht="15" x14ac:dyDescent="0.25">
      <c r="A15" s="4"/>
      <c r="B15" s="21" t="s">
        <v>3</v>
      </c>
      <c r="C15" s="22"/>
      <c r="D15" s="59">
        <f>Položkově!G19+Položkově!G48+Položkově!G68+Položkově!G86+Položkově!G113+Položkově!G130</f>
        <v>0</v>
      </c>
    </row>
    <row r="16" spans="1:4" ht="15.75" thickBot="1" x14ac:dyDescent="0.3">
      <c r="A16" s="8"/>
      <c r="B16" s="18" t="s">
        <v>4</v>
      </c>
      <c r="C16" s="23"/>
      <c r="D16" s="56">
        <f>D11+D15</f>
        <v>0</v>
      </c>
    </row>
    <row r="18" spans="1:4" ht="13.5" x14ac:dyDescent="0.25">
      <c r="A18" s="7"/>
      <c r="B18" s="7"/>
      <c r="C18" s="7"/>
      <c r="D18" s="60"/>
    </row>
    <row r="19" spans="1:4" ht="13.5" x14ac:dyDescent="0.25">
      <c r="A19" s="7"/>
      <c r="B19" s="7"/>
      <c r="C19" s="7"/>
      <c r="D19" s="60"/>
    </row>
  </sheetData>
  <mergeCells count="1">
    <mergeCell ref="A2:D2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0"/>
  <sheetViews>
    <sheetView tabSelected="1" view="pageLayout" topLeftCell="A97" zoomScaleNormal="100" zoomScaleSheetLayoutView="100" workbookViewId="0">
      <selection activeCell="I129" sqref="I129"/>
    </sheetView>
  </sheetViews>
  <sheetFormatPr defaultRowHeight="12.75" x14ac:dyDescent="0.2"/>
  <cols>
    <col min="1" max="1" width="3.7109375" style="45" customWidth="1"/>
    <col min="2" max="2" width="13.7109375" style="30" customWidth="1"/>
    <col min="3" max="3" width="63.28515625" style="42" bestFit="1" customWidth="1"/>
    <col min="4" max="4" width="7.28515625" style="30" bestFit="1" customWidth="1"/>
    <col min="5" max="5" width="4.140625" style="30" customWidth="1"/>
    <col min="6" max="6" width="8.7109375" style="30" bestFit="1" customWidth="1"/>
    <col min="7" max="7" width="16.28515625" style="30" customWidth="1"/>
  </cols>
  <sheetData>
    <row r="1" spans="1:7" x14ac:dyDescent="0.2">
      <c r="A1" s="64"/>
      <c r="B1" s="28"/>
      <c r="C1" s="36"/>
      <c r="D1" s="33"/>
      <c r="E1" s="33"/>
      <c r="F1" s="33"/>
      <c r="G1" s="33"/>
    </row>
    <row r="2" spans="1:7" ht="81.599999999999994" customHeight="1" x14ac:dyDescent="0.25">
      <c r="A2" s="75" t="s">
        <v>63</v>
      </c>
      <c r="B2" s="76"/>
      <c r="C2" s="76"/>
      <c r="D2" s="76"/>
      <c r="E2" s="76"/>
      <c r="F2" s="76"/>
      <c r="G2" s="76"/>
    </row>
    <row r="3" spans="1:7" x14ac:dyDescent="0.2">
      <c r="A3" s="65"/>
      <c r="B3" s="29"/>
      <c r="C3" s="37"/>
      <c r="D3" s="29"/>
      <c r="E3" s="29"/>
      <c r="F3" s="29"/>
      <c r="G3" s="29"/>
    </row>
    <row r="4" spans="1:7" x14ac:dyDescent="0.2">
      <c r="A4" s="65"/>
      <c r="B4" s="29"/>
      <c r="C4" s="37"/>
      <c r="D4" s="29"/>
      <c r="E4" s="29"/>
      <c r="F4" s="29"/>
      <c r="G4" s="29"/>
    </row>
    <row r="5" spans="1:7" ht="15.75" x14ac:dyDescent="0.25">
      <c r="C5" s="38" t="s">
        <v>17</v>
      </c>
      <c r="G5" s="66" t="s">
        <v>62</v>
      </c>
    </row>
    <row r="6" spans="1:7" ht="36" x14ac:dyDescent="0.2">
      <c r="C6" s="25" t="s">
        <v>33</v>
      </c>
    </row>
    <row r="7" spans="1:7" x14ac:dyDescent="0.2">
      <c r="A7" s="14" t="s">
        <v>5</v>
      </c>
      <c r="B7" s="14" t="s">
        <v>6</v>
      </c>
      <c r="C7" s="39" t="s">
        <v>7</v>
      </c>
      <c r="D7" s="15" t="s">
        <v>35</v>
      </c>
      <c r="E7" s="14" t="s">
        <v>56</v>
      </c>
      <c r="F7" s="15" t="s">
        <v>9</v>
      </c>
      <c r="G7" s="51" t="s">
        <v>0</v>
      </c>
    </row>
    <row r="8" spans="1:7" ht="24" x14ac:dyDescent="0.2">
      <c r="A8" s="26">
        <f>ROW(A1)</f>
        <v>1</v>
      </c>
      <c r="B8" s="26" t="s">
        <v>38</v>
      </c>
      <c r="C8" s="24" t="s">
        <v>170</v>
      </c>
      <c r="D8" s="46">
        <v>677</v>
      </c>
      <c r="E8" s="26" t="s">
        <v>19</v>
      </c>
      <c r="F8" s="26"/>
      <c r="G8" s="53">
        <f>D8*F8</f>
        <v>0</v>
      </c>
    </row>
    <row r="9" spans="1:7" ht="24" x14ac:dyDescent="0.2">
      <c r="A9" s="26">
        <f t="shared" ref="A9:A17" si="0">ROW(A2)</f>
        <v>2</v>
      </c>
      <c r="B9" s="72">
        <v>220260541</v>
      </c>
      <c r="C9" s="24" t="s">
        <v>171</v>
      </c>
      <c r="D9" s="46">
        <v>55</v>
      </c>
      <c r="E9" s="26" t="s">
        <v>19</v>
      </c>
      <c r="F9" s="26"/>
      <c r="G9" s="53">
        <f t="shared" ref="G9:G17" si="1">D9*F9</f>
        <v>0</v>
      </c>
    </row>
    <row r="10" spans="1:7" ht="24" x14ac:dyDescent="0.2">
      <c r="A10" s="26">
        <f t="shared" si="0"/>
        <v>3</v>
      </c>
      <c r="B10" s="16" t="s">
        <v>20</v>
      </c>
      <c r="C10" s="24" t="s">
        <v>172</v>
      </c>
      <c r="D10" s="45">
        <v>2031</v>
      </c>
      <c r="E10" s="16" t="s">
        <v>18</v>
      </c>
      <c r="F10" s="16"/>
      <c r="G10" s="53">
        <f t="shared" si="1"/>
        <v>0</v>
      </c>
    </row>
    <row r="11" spans="1:7" ht="24" x14ac:dyDescent="0.2">
      <c r="A11" s="26">
        <f t="shared" si="0"/>
        <v>4</v>
      </c>
      <c r="B11" s="16" t="s">
        <v>21</v>
      </c>
      <c r="C11" s="24" t="s">
        <v>173</v>
      </c>
      <c r="D11" s="16">
        <v>624</v>
      </c>
      <c r="E11" s="16" t="s">
        <v>18</v>
      </c>
      <c r="F11" s="16"/>
      <c r="G11" s="53">
        <f t="shared" si="1"/>
        <v>0</v>
      </c>
    </row>
    <row r="12" spans="1:7" x14ac:dyDescent="0.2">
      <c r="A12" s="26">
        <f t="shared" si="0"/>
        <v>5</v>
      </c>
      <c r="B12" s="16"/>
      <c r="C12" s="24" t="s">
        <v>24</v>
      </c>
      <c r="D12" s="16">
        <v>24</v>
      </c>
      <c r="E12" s="16" t="s">
        <v>22</v>
      </c>
      <c r="F12" s="16"/>
      <c r="G12" s="53">
        <f t="shared" si="1"/>
        <v>0</v>
      </c>
    </row>
    <row r="13" spans="1:7" x14ac:dyDescent="0.2">
      <c r="A13" s="26">
        <f t="shared" si="0"/>
        <v>6</v>
      </c>
      <c r="B13" s="16"/>
      <c r="C13" s="24" t="s">
        <v>25</v>
      </c>
      <c r="D13" s="16">
        <v>24</v>
      </c>
      <c r="E13" s="16" t="s">
        <v>22</v>
      </c>
      <c r="F13" s="16"/>
      <c r="G13" s="53">
        <f t="shared" si="1"/>
        <v>0</v>
      </c>
    </row>
    <row r="14" spans="1:7" x14ac:dyDescent="0.2">
      <c r="A14" s="26">
        <f t="shared" si="0"/>
        <v>7</v>
      </c>
      <c r="B14" s="16"/>
      <c r="C14" s="24" t="s">
        <v>34</v>
      </c>
      <c r="D14" s="16">
        <v>1</v>
      </c>
      <c r="E14" s="16" t="s">
        <v>23</v>
      </c>
      <c r="F14" s="16"/>
      <c r="G14" s="53">
        <f t="shared" si="1"/>
        <v>0</v>
      </c>
    </row>
    <row r="15" spans="1:7" x14ac:dyDescent="0.2">
      <c r="A15" s="26">
        <f t="shared" si="0"/>
        <v>8</v>
      </c>
      <c r="B15" s="16" t="s">
        <v>174</v>
      </c>
      <c r="C15" s="16" t="s">
        <v>178</v>
      </c>
      <c r="D15" s="16">
        <v>732</v>
      </c>
      <c r="E15" s="16" t="s">
        <v>19</v>
      </c>
      <c r="F15" s="16"/>
      <c r="G15" s="53">
        <f t="shared" si="1"/>
        <v>0</v>
      </c>
    </row>
    <row r="16" spans="1:7" x14ac:dyDescent="0.2">
      <c r="A16" s="26">
        <f t="shared" si="0"/>
        <v>9</v>
      </c>
      <c r="B16" s="16" t="s">
        <v>174</v>
      </c>
      <c r="C16" s="16" t="s">
        <v>175</v>
      </c>
      <c r="D16" s="16">
        <v>24</v>
      </c>
      <c r="E16" s="16" t="s">
        <v>19</v>
      </c>
      <c r="F16" s="16"/>
      <c r="G16" s="53">
        <f t="shared" si="1"/>
        <v>0</v>
      </c>
    </row>
    <row r="17" spans="1:7" x14ac:dyDescent="0.2">
      <c r="A17" s="26">
        <f t="shared" si="0"/>
        <v>10</v>
      </c>
      <c r="B17" s="16" t="s">
        <v>176</v>
      </c>
      <c r="C17" s="16" t="s">
        <v>177</v>
      </c>
      <c r="D17" s="16">
        <v>156</v>
      </c>
      <c r="E17" s="16" t="s">
        <v>19</v>
      </c>
      <c r="F17" s="16"/>
      <c r="G17" s="53">
        <f t="shared" si="1"/>
        <v>0</v>
      </c>
    </row>
    <row r="18" spans="1:7" ht="15" x14ac:dyDescent="0.25">
      <c r="A18" s="50"/>
      <c r="B18" s="11"/>
      <c r="C18" s="40" t="s">
        <v>0</v>
      </c>
      <c r="D18" s="17"/>
      <c r="E18" s="17"/>
      <c r="F18" s="17"/>
      <c r="G18" s="68">
        <f>SUM(G8:G17)</f>
        <v>0</v>
      </c>
    </row>
    <row r="19" spans="1:7" x14ac:dyDescent="0.2">
      <c r="B19" s="1"/>
      <c r="C19" s="41" t="s">
        <v>15</v>
      </c>
      <c r="D19" s="12"/>
      <c r="E19" s="12"/>
      <c r="F19" s="12"/>
      <c r="G19" s="49">
        <f>0.21*G18</f>
        <v>0</v>
      </c>
    </row>
    <row r="20" spans="1:7" ht="12.75" customHeight="1" x14ac:dyDescent="0.2"/>
    <row r="21" spans="1:7" ht="15.75" x14ac:dyDescent="0.25">
      <c r="A21"/>
      <c r="C21" s="38" t="s">
        <v>115</v>
      </c>
    </row>
    <row r="22" spans="1:7" x14ac:dyDescent="0.2">
      <c r="A22" s="14" t="s">
        <v>5</v>
      </c>
      <c r="B22" s="14" t="s">
        <v>6</v>
      </c>
      <c r="C22" s="14" t="s">
        <v>7</v>
      </c>
      <c r="D22" s="14"/>
      <c r="E22" s="15" t="s">
        <v>8</v>
      </c>
      <c r="F22" s="15" t="s">
        <v>9</v>
      </c>
      <c r="G22" s="15" t="s">
        <v>0</v>
      </c>
    </row>
    <row r="23" spans="1:7" x14ac:dyDescent="0.2">
      <c r="A23" s="16">
        <f>ROW(A1)</f>
        <v>1</v>
      </c>
      <c r="B23" s="16" t="s">
        <v>116</v>
      </c>
      <c r="C23" s="16" t="s">
        <v>117</v>
      </c>
      <c r="D23" s="16">
        <v>0.2</v>
      </c>
      <c r="E23" s="16" t="s">
        <v>118</v>
      </c>
      <c r="F23" s="16"/>
      <c r="G23" s="61">
        <f t="shared" ref="G23:G46" si="2">D23*F23</f>
        <v>0</v>
      </c>
    </row>
    <row r="24" spans="1:7" x14ac:dyDescent="0.2">
      <c r="A24" s="16">
        <f t="shared" ref="A24:A46" si="3">ROW(A2)</f>
        <v>2</v>
      </c>
      <c r="B24" s="16" t="s">
        <v>119</v>
      </c>
      <c r="C24" s="16" t="s">
        <v>120</v>
      </c>
      <c r="D24" s="16">
        <v>1.53</v>
      </c>
      <c r="E24" s="16" t="s">
        <v>121</v>
      </c>
      <c r="F24" s="16"/>
      <c r="G24" s="61">
        <f t="shared" si="2"/>
        <v>0</v>
      </c>
    </row>
    <row r="25" spans="1:7" x14ac:dyDescent="0.2">
      <c r="A25" s="16">
        <f t="shared" si="3"/>
        <v>3</v>
      </c>
      <c r="B25" s="16" t="s">
        <v>122</v>
      </c>
      <c r="C25" s="16" t="s">
        <v>123</v>
      </c>
      <c r="D25" s="16">
        <v>2.88</v>
      </c>
      <c r="E25" s="16" t="s">
        <v>121</v>
      </c>
      <c r="F25" s="16"/>
      <c r="G25" s="61">
        <f t="shared" si="2"/>
        <v>0</v>
      </c>
    </row>
    <row r="26" spans="1:7" x14ac:dyDescent="0.2">
      <c r="A26" s="16">
        <f t="shared" si="3"/>
        <v>4</v>
      </c>
      <c r="B26" s="16" t="s">
        <v>124</v>
      </c>
      <c r="C26" s="16" t="s">
        <v>125</v>
      </c>
      <c r="D26" s="16">
        <v>2.88</v>
      </c>
      <c r="E26" s="16" t="s">
        <v>121</v>
      </c>
      <c r="F26" s="16"/>
      <c r="G26" s="61">
        <f t="shared" si="2"/>
        <v>0</v>
      </c>
    </row>
    <row r="27" spans="1:7" x14ac:dyDescent="0.2">
      <c r="A27" s="16">
        <f t="shared" si="3"/>
        <v>5</v>
      </c>
      <c r="B27" s="16" t="s">
        <v>126</v>
      </c>
      <c r="C27" s="16" t="s">
        <v>127</v>
      </c>
      <c r="D27" s="16">
        <v>2.88</v>
      </c>
      <c r="E27" s="16" t="s">
        <v>121</v>
      </c>
      <c r="F27" s="16"/>
      <c r="G27" s="61">
        <f t="shared" si="2"/>
        <v>0</v>
      </c>
    </row>
    <row r="28" spans="1:7" x14ac:dyDescent="0.2">
      <c r="A28" s="16">
        <f t="shared" si="3"/>
        <v>6</v>
      </c>
      <c r="B28" s="16" t="s">
        <v>128</v>
      </c>
      <c r="C28" s="16" t="s">
        <v>129</v>
      </c>
      <c r="D28" s="16">
        <v>35</v>
      </c>
      <c r="E28" s="16" t="s">
        <v>19</v>
      </c>
      <c r="F28" s="16"/>
      <c r="G28" s="61">
        <f t="shared" si="2"/>
        <v>0</v>
      </c>
    </row>
    <row r="29" spans="1:7" x14ac:dyDescent="0.2">
      <c r="A29" s="16">
        <f t="shared" si="3"/>
        <v>7</v>
      </c>
      <c r="B29" s="16" t="s">
        <v>130</v>
      </c>
      <c r="C29" s="16" t="s">
        <v>131</v>
      </c>
      <c r="D29" s="16">
        <v>35</v>
      </c>
      <c r="E29" s="16" t="s">
        <v>19</v>
      </c>
      <c r="F29" s="16"/>
      <c r="G29" s="61">
        <f t="shared" si="2"/>
        <v>0</v>
      </c>
    </row>
    <row r="30" spans="1:7" x14ac:dyDescent="0.2">
      <c r="A30" s="16">
        <f t="shared" si="3"/>
        <v>8</v>
      </c>
      <c r="B30" s="16" t="s">
        <v>132</v>
      </c>
      <c r="C30" s="16" t="s">
        <v>133</v>
      </c>
      <c r="D30" s="16">
        <v>2</v>
      </c>
      <c r="E30" s="16" t="s">
        <v>18</v>
      </c>
      <c r="F30" s="16"/>
      <c r="G30" s="61">
        <f t="shared" si="2"/>
        <v>0</v>
      </c>
    </row>
    <row r="31" spans="1:7" x14ac:dyDescent="0.2">
      <c r="A31" s="16">
        <f t="shared" si="3"/>
        <v>9</v>
      </c>
      <c r="B31" s="16" t="s">
        <v>134</v>
      </c>
      <c r="C31" s="16" t="s">
        <v>135</v>
      </c>
      <c r="D31" s="16">
        <v>55</v>
      </c>
      <c r="E31" s="16" t="s">
        <v>19</v>
      </c>
      <c r="F31" s="16"/>
      <c r="G31" s="61">
        <f t="shared" si="2"/>
        <v>0</v>
      </c>
    </row>
    <row r="32" spans="1:7" x14ac:dyDescent="0.2">
      <c r="A32" s="16">
        <f t="shared" si="3"/>
        <v>10</v>
      </c>
      <c r="B32" s="16" t="s">
        <v>136</v>
      </c>
      <c r="C32" s="16" t="s">
        <v>137</v>
      </c>
      <c r="D32" s="45">
        <v>4</v>
      </c>
      <c r="E32" s="16" t="s">
        <v>18</v>
      </c>
      <c r="F32" s="16"/>
      <c r="G32" s="61">
        <f t="shared" si="2"/>
        <v>0</v>
      </c>
    </row>
    <row r="33" spans="1:9" x14ac:dyDescent="0.2">
      <c r="A33" s="16">
        <f t="shared" si="3"/>
        <v>11</v>
      </c>
      <c r="B33" s="16" t="s">
        <v>138</v>
      </c>
      <c r="C33" s="16" t="s">
        <v>139</v>
      </c>
      <c r="D33" s="45">
        <v>4</v>
      </c>
      <c r="E33" s="16" t="s">
        <v>18</v>
      </c>
      <c r="F33" s="16"/>
      <c r="G33" s="61">
        <f t="shared" si="2"/>
        <v>0</v>
      </c>
    </row>
    <row r="34" spans="1:9" x14ac:dyDescent="0.2">
      <c r="A34" s="16">
        <f t="shared" si="3"/>
        <v>12</v>
      </c>
      <c r="B34" s="16" t="s">
        <v>140</v>
      </c>
      <c r="C34" s="16" t="s">
        <v>141</v>
      </c>
      <c r="D34" s="45">
        <v>35</v>
      </c>
      <c r="E34" s="16" t="s">
        <v>19</v>
      </c>
      <c r="F34" s="16"/>
      <c r="G34" s="61">
        <f t="shared" si="2"/>
        <v>0</v>
      </c>
    </row>
    <row r="35" spans="1:9" x14ac:dyDescent="0.2">
      <c r="A35" s="16">
        <f t="shared" si="3"/>
        <v>13</v>
      </c>
      <c r="B35" s="16" t="s">
        <v>142</v>
      </c>
      <c r="C35" s="16" t="s">
        <v>143</v>
      </c>
      <c r="D35" s="45">
        <v>55</v>
      </c>
      <c r="E35" s="16" t="s">
        <v>37</v>
      </c>
      <c r="F35" s="16"/>
      <c r="G35" s="61">
        <f t="shared" si="2"/>
        <v>0</v>
      </c>
    </row>
    <row r="36" spans="1:9" x14ac:dyDescent="0.2">
      <c r="A36" s="16">
        <f t="shared" si="3"/>
        <v>14</v>
      </c>
      <c r="B36" s="69" t="s">
        <v>144</v>
      </c>
      <c r="C36" s="16" t="s">
        <v>145</v>
      </c>
      <c r="D36" s="45">
        <v>20</v>
      </c>
      <c r="E36" s="16" t="s">
        <v>19</v>
      </c>
      <c r="F36" s="16"/>
      <c r="G36" s="61">
        <f t="shared" si="2"/>
        <v>0</v>
      </c>
      <c r="H36" s="70"/>
      <c r="I36" s="71"/>
    </row>
    <row r="37" spans="1:9" x14ac:dyDescent="0.2">
      <c r="A37" s="16">
        <f t="shared" si="3"/>
        <v>15</v>
      </c>
      <c r="B37" s="69" t="s">
        <v>146</v>
      </c>
      <c r="C37" s="16" t="s">
        <v>147</v>
      </c>
      <c r="D37" s="45">
        <v>20</v>
      </c>
      <c r="E37" s="16" t="s">
        <v>19</v>
      </c>
      <c r="F37" s="16"/>
      <c r="G37" s="61">
        <f t="shared" si="2"/>
        <v>0</v>
      </c>
      <c r="H37" s="70"/>
      <c r="I37" s="71"/>
    </row>
    <row r="38" spans="1:9" x14ac:dyDescent="0.2">
      <c r="A38" s="16">
        <f t="shared" si="3"/>
        <v>16</v>
      </c>
      <c r="B38" s="69" t="s">
        <v>148</v>
      </c>
      <c r="C38" s="16" t="s">
        <v>149</v>
      </c>
      <c r="D38" s="45">
        <v>80</v>
      </c>
      <c r="E38" s="16" t="s">
        <v>19</v>
      </c>
      <c r="F38" s="16"/>
      <c r="G38" s="61">
        <f t="shared" si="2"/>
        <v>0</v>
      </c>
      <c r="H38" s="70"/>
      <c r="I38" s="71"/>
    </row>
    <row r="39" spans="1:9" x14ac:dyDescent="0.2">
      <c r="A39" s="16">
        <f t="shared" si="3"/>
        <v>17</v>
      </c>
      <c r="B39" s="16" t="s">
        <v>150</v>
      </c>
      <c r="C39" s="16" t="s">
        <v>151</v>
      </c>
      <c r="D39" s="16">
        <v>110</v>
      </c>
      <c r="E39" s="16" t="s">
        <v>19</v>
      </c>
      <c r="F39" s="16"/>
      <c r="G39" s="61">
        <f t="shared" si="2"/>
        <v>0</v>
      </c>
    </row>
    <row r="40" spans="1:9" x14ac:dyDescent="0.2">
      <c r="A40" s="16">
        <f t="shared" si="3"/>
        <v>18</v>
      </c>
      <c r="B40" s="16" t="s">
        <v>152</v>
      </c>
      <c r="C40" s="16" t="s">
        <v>153</v>
      </c>
      <c r="D40" s="16">
        <v>110</v>
      </c>
      <c r="E40" s="16" t="s">
        <v>19</v>
      </c>
      <c r="F40" s="16"/>
      <c r="G40" s="61">
        <f t="shared" si="2"/>
        <v>0</v>
      </c>
    </row>
    <row r="41" spans="1:9" x14ac:dyDescent="0.2">
      <c r="A41" s="16">
        <f t="shared" si="3"/>
        <v>19</v>
      </c>
      <c r="B41" s="16" t="s">
        <v>154</v>
      </c>
      <c r="C41" s="16" t="s">
        <v>155</v>
      </c>
      <c r="D41" s="16">
        <v>4</v>
      </c>
      <c r="E41" s="16" t="s">
        <v>18</v>
      </c>
      <c r="F41" s="16"/>
      <c r="G41" s="61">
        <f t="shared" si="2"/>
        <v>0</v>
      </c>
    </row>
    <row r="42" spans="1:9" x14ac:dyDescent="0.2">
      <c r="A42" s="16">
        <f t="shared" si="3"/>
        <v>20</v>
      </c>
      <c r="B42" s="16" t="s">
        <v>156</v>
      </c>
      <c r="C42" s="16" t="s">
        <v>157</v>
      </c>
      <c r="D42" s="16">
        <v>8</v>
      </c>
      <c r="E42" s="16" t="s">
        <v>18</v>
      </c>
      <c r="F42" s="16"/>
      <c r="G42" s="61">
        <f t="shared" si="2"/>
        <v>0</v>
      </c>
    </row>
    <row r="43" spans="1:9" x14ac:dyDescent="0.2">
      <c r="A43" s="16">
        <f t="shared" si="3"/>
        <v>21</v>
      </c>
      <c r="B43" s="16" t="s">
        <v>158</v>
      </c>
      <c r="C43" s="16" t="s">
        <v>159</v>
      </c>
      <c r="D43" s="16">
        <v>110</v>
      </c>
      <c r="E43" s="16" t="s">
        <v>19</v>
      </c>
      <c r="F43" s="16"/>
      <c r="G43" s="61">
        <f t="shared" si="2"/>
        <v>0</v>
      </c>
    </row>
    <row r="44" spans="1:9" x14ac:dyDescent="0.2">
      <c r="A44" s="16">
        <f t="shared" si="3"/>
        <v>22</v>
      </c>
      <c r="B44" s="16" t="s">
        <v>160</v>
      </c>
      <c r="C44" s="16" t="s">
        <v>161</v>
      </c>
      <c r="D44" s="16">
        <v>110</v>
      </c>
      <c r="E44" s="16" t="s">
        <v>19</v>
      </c>
      <c r="F44" s="16"/>
      <c r="G44" s="61">
        <f t="shared" si="2"/>
        <v>0</v>
      </c>
    </row>
    <row r="45" spans="1:9" x14ac:dyDescent="0.2">
      <c r="A45" s="16">
        <f t="shared" si="3"/>
        <v>23</v>
      </c>
      <c r="B45" s="16"/>
      <c r="C45" s="16" t="s">
        <v>162</v>
      </c>
      <c r="D45" s="16">
        <v>110</v>
      </c>
      <c r="E45" s="16" t="s">
        <v>19</v>
      </c>
      <c r="F45" s="16"/>
      <c r="G45" s="61">
        <f t="shared" si="2"/>
        <v>0</v>
      </c>
    </row>
    <row r="46" spans="1:9" x14ac:dyDescent="0.2">
      <c r="A46" s="16">
        <f t="shared" si="3"/>
        <v>24</v>
      </c>
      <c r="B46" s="16"/>
      <c r="C46" s="16" t="s">
        <v>163</v>
      </c>
      <c r="D46" s="16">
        <v>8</v>
      </c>
      <c r="E46" s="16" t="s">
        <v>18</v>
      </c>
      <c r="F46" s="16"/>
      <c r="G46" s="61">
        <f t="shared" si="2"/>
        <v>0</v>
      </c>
    </row>
    <row r="47" spans="1:9" ht="15" x14ac:dyDescent="0.25">
      <c r="A47" s="11"/>
      <c r="B47" s="11"/>
      <c r="C47" s="43" t="s">
        <v>0</v>
      </c>
      <c r="D47" s="17"/>
      <c r="E47" s="17"/>
      <c r="F47" s="17"/>
      <c r="G47" s="62">
        <f>SUM(G23:G46)</f>
        <v>0</v>
      </c>
    </row>
    <row r="48" spans="1:9" x14ac:dyDescent="0.2">
      <c r="A48"/>
      <c r="B48" s="1"/>
      <c r="C48" s="44" t="s">
        <v>15</v>
      </c>
      <c r="D48" s="12"/>
      <c r="E48" s="12"/>
      <c r="F48" s="12"/>
      <c r="G48" s="63">
        <f>0.21*G47</f>
        <v>0</v>
      </c>
    </row>
    <row r="49" spans="1:7" x14ac:dyDescent="0.2">
      <c r="A49"/>
      <c r="B49" s="1"/>
      <c r="C49" s="44"/>
      <c r="D49" s="12"/>
      <c r="E49" s="12"/>
      <c r="F49" s="12"/>
      <c r="G49" s="63"/>
    </row>
    <row r="50" spans="1:7" ht="12.75" customHeight="1" x14ac:dyDescent="0.25">
      <c r="C50" s="38" t="s">
        <v>31</v>
      </c>
    </row>
    <row r="51" spans="1:7" ht="12.75" customHeight="1" x14ac:dyDescent="0.2">
      <c r="A51" s="14" t="s">
        <v>5</v>
      </c>
      <c r="B51" s="14" t="s">
        <v>6</v>
      </c>
      <c r="C51" s="39" t="s">
        <v>7</v>
      </c>
      <c r="D51" s="15" t="s">
        <v>35</v>
      </c>
      <c r="E51" s="14" t="s">
        <v>56</v>
      </c>
      <c r="F51" s="15" t="s">
        <v>9</v>
      </c>
      <c r="G51" s="51" t="s">
        <v>0</v>
      </c>
    </row>
    <row r="52" spans="1:7" x14ac:dyDescent="0.2">
      <c r="A52" s="16">
        <f t="shared" ref="A52:A66" si="4">ROW(A1)</f>
        <v>1</v>
      </c>
      <c r="B52" s="26" t="s">
        <v>26</v>
      </c>
      <c r="C52" s="24" t="s">
        <v>30</v>
      </c>
      <c r="D52" s="26">
        <v>3</v>
      </c>
      <c r="E52" s="26" t="s">
        <v>18</v>
      </c>
      <c r="F52" s="26"/>
      <c r="G52" s="61">
        <f t="shared" ref="G52:G66" si="5">D52*F52</f>
        <v>0</v>
      </c>
    </row>
    <row r="53" spans="1:7" x14ac:dyDescent="0.2">
      <c r="A53" s="16">
        <f t="shared" si="4"/>
        <v>2</v>
      </c>
      <c r="B53" s="26"/>
      <c r="C53" s="24" t="s">
        <v>24</v>
      </c>
      <c r="D53" s="26">
        <v>8</v>
      </c>
      <c r="E53" s="26" t="s">
        <v>22</v>
      </c>
      <c r="F53" s="26"/>
      <c r="G53" s="61">
        <f t="shared" si="5"/>
        <v>0</v>
      </c>
    </row>
    <row r="54" spans="1:7" x14ac:dyDescent="0.2">
      <c r="A54" s="16">
        <f t="shared" si="4"/>
        <v>3</v>
      </c>
      <c r="B54" s="26"/>
      <c r="C54" s="24" t="s">
        <v>25</v>
      </c>
      <c r="D54" s="26">
        <v>8</v>
      </c>
      <c r="E54" s="26" t="s">
        <v>22</v>
      </c>
      <c r="F54" s="26"/>
      <c r="G54" s="61">
        <f t="shared" si="5"/>
        <v>0</v>
      </c>
    </row>
    <row r="55" spans="1:7" x14ac:dyDescent="0.2">
      <c r="A55" s="16">
        <f t="shared" si="4"/>
        <v>4</v>
      </c>
      <c r="B55" s="16" t="s">
        <v>39</v>
      </c>
      <c r="C55" s="16" t="s">
        <v>70</v>
      </c>
      <c r="D55" s="45">
        <v>732</v>
      </c>
      <c r="E55" s="16" t="s">
        <v>19</v>
      </c>
      <c r="F55" s="16"/>
      <c r="G55" s="61">
        <f t="shared" si="5"/>
        <v>0</v>
      </c>
    </row>
    <row r="56" spans="1:7" x14ac:dyDescent="0.2">
      <c r="A56" s="16">
        <f t="shared" si="4"/>
        <v>5</v>
      </c>
      <c r="B56" s="16" t="s">
        <v>40</v>
      </c>
      <c r="C56" s="16" t="s">
        <v>71</v>
      </c>
      <c r="D56" s="45">
        <v>4</v>
      </c>
      <c r="E56" s="16" t="s">
        <v>18</v>
      </c>
      <c r="F56" s="16"/>
      <c r="G56" s="61">
        <f t="shared" si="5"/>
        <v>0</v>
      </c>
    </row>
    <row r="57" spans="1:7" x14ac:dyDescent="0.2">
      <c r="A57" s="16">
        <f t="shared" si="4"/>
        <v>6</v>
      </c>
      <c r="B57" s="16" t="s">
        <v>41</v>
      </c>
      <c r="C57" s="16" t="s">
        <v>42</v>
      </c>
      <c r="D57" s="45">
        <v>4</v>
      </c>
      <c r="E57" s="16" t="s">
        <v>18</v>
      </c>
      <c r="F57" s="16"/>
      <c r="G57" s="61">
        <f t="shared" si="5"/>
        <v>0</v>
      </c>
    </row>
    <row r="58" spans="1:7" x14ac:dyDescent="0.2">
      <c r="A58" s="16">
        <f t="shared" si="4"/>
        <v>7</v>
      </c>
      <c r="B58" s="16" t="s">
        <v>43</v>
      </c>
      <c r="C58" s="16" t="s">
        <v>44</v>
      </c>
      <c r="D58" s="45">
        <v>24</v>
      </c>
      <c r="E58" s="16" t="s">
        <v>18</v>
      </c>
      <c r="F58" s="16"/>
      <c r="G58" s="61">
        <f t="shared" si="5"/>
        <v>0</v>
      </c>
    </row>
    <row r="59" spans="1:7" x14ac:dyDescent="0.2">
      <c r="A59" s="16">
        <f t="shared" si="4"/>
        <v>8</v>
      </c>
      <c r="B59" s="16" t="s">
        <v>45</v>
      </c>
      <c r="C59" s="16" t="s">
        <v>46</v>
      </c>
      <c r="D59" s="45">
        <v>48</v>
      </c>
      <c r="E59" s="16" t="s">
        <v>18</v>
      </c>
      <c r="F59" s="16"/>
      <c r="G59" s="61">
        <f t="shared" si="5"/>
        <v>0</v>
      </c>
    </row>
    <row r="60" spans="1:7" x14ac:dyDescent="0.2">
      <c r="A60" s="16">
        <f t="shared" si="4"/>
        <v>9</v>
      </c>
      <c r="B60" s="16" t="s">
        <v>47</v>
      </c>
      <c r="C60" s="16" t="s">
        <v>72</v>
      </c>
      <c r="D60" s="45">
        <v>4</v>
      </c>
      <c r="E60" s="16" t="s">
        <v>18</v>
      </c>
      <c r="F60" s="16"/>
      <c r="G60" s="61">
        <f t="shared" si="5"/>
        <v>0</v>
      </c>
    </row>
    <row r="61" spans="1:7" x14ac:dyDescent="0.2">
      <c r="A61" s="16">
        <f t="shared" si="4"/>
        <v>10</v>
      </c>
      <c r="B61" s="16" t="s">
        <v>48</v>
      </c>
      <c r="C61" s="16" t="s">
        <v>49</v>
      </c>
      <c r="D61" s="45">
        <v>4</v>
      </c>
      <c r="E61" s="16" t="s">
        <v>18</v>
      </c>
      <c r="F61" s="16"/>
      <c r="G61" s="61">
        <f t="shared" si="5"/>
        <v>0</v>
      </c>
    </row>
    <row r="62" spans="1:7" x14ac:dyDescent="0.2">
      <c r="A62" s="16">
        <f t="shared" si="4"/>
        <v>11</v>
      </c>
      <c r="B62" s="16" t="s">
        <v>50</v>
      </c>
      <c r="C62" s="16" t="s">
        <v>51</v>
      </c>
      <c r="D62" s="45">
        <v>48</v>
      </c>
      <c r="E62" s="16" t="s">
        <v>18</v>
      </c>
      <c r="F62" s="16"/>
      <c r="G62" s="61">
        <f t="shared" si="5"/>
        <v>0</v>
      </c>
    </row>
    <row r="63" spans="1:7" x14ac:dyDescent="0.2">
      <c r="A63" s="16">
        <f t="shared" si="4"/>
        <v>12</v>
      </c>
      <c r="B63" s="16" t="s">
        <v>52</v>
      </c>
      <c r="C63" s="16" t="s">
        <v>55</v>
      </c>
      <c r="D63" s="45">
        <v>3</v>
      </c>
      <c r="E63" s="16" t="s">
        <v>18</v>
      </c>
      <c r="F63" s="16"/>
      <c r="G63" s="61">
        <f t="shared" si="5"/>
        <v>0</v>
      </c>
    </row>
    <row r="64" spans="1:7" x14ac:dyDescent="0.2">
      <c r="A64" s="16">
        <f t="shared" si="4"/>
        <v>13</v>
      </c>
      <c r="B64" s="16" t="s">
        <v>53</v>
      </c>
      <c r="C64" s="16" t="s">
        <v>73</v>
      </c>
      <c r="D64" s="45">
        <v>24</v>
      </c>
      <c r="E64" s="16" t="s">
        <v>18</v>
      </c>
      <c r="F64" s="16"/>
      <c r="G64" s="61">
        <f t="shared" si="5"/>
        <v>0</v>
      </c>
    </row>
    <row r="65" spans="1:7" x14ac:dyDescent="0.2">
      <c r="A65" s="16">
        <f t="shared" si="4"/>
        <v>14</v>
      </c>
      <c r="B65" s="16" t="s">
        <v>54</v>
      </c>
      <c r="C65" s="16" t="s">
        <v>60</v>
      </c>
      <c r="D65" s="45">
        <v>48</v>
      </c>
      <c r="E65" s="16" t="s">
        <v>18</v>
      </c>
      <c r="F65" s="16"/>
      <c r="G65" s="61">
        <f t="shared" si="5"/>
        <v>0</v>
      </c>
    </row>
    <row r="66" spans="1:7" x14ac:dyDescent="0.2">
      <c r="A66" s="16">
        <f t="shared" si="4"/>
        <v>15</v>
      </c>
      <c r="B66" s="16"/>
      <c r="C66" s="16" t="s">
        <v>169</v>
      </c>
      <c r="D66" s="45">
        <v>4</v>
      </c>
      <c r="E66" s="16" t="s">
        <v>18</v>
      </c>
      <c r="F66" s="16"/>
      <c r="G66" s="61">
        <f t="shared" si="5"/>
        <v>0</v>
      </c>
    </row>
    <row r="67" spans="1:7" ht="15" x14ac:dyDescent="0.25">
      <c r="A67" s="50"/>
      <c r="B67" s="31"/>
      <c r="C67" s="40" t="s">
        <v>0</v>
      </c>
      <c r="D67" s="34"/>
      <c r="E67" s="34"/>
      <c r="F67" s="34"/>
      <c r="G67" s="67">
        <f>SUM(G52:G66)</f>
        <v>0</v>
      </c>
    </row>
    <row r="68" spans="1:7" x14ac:dyDescent="0.2">
      <c r="B68" s="32"/>
      <c r="C68" s="41" t="s">
        <v>15</v>
      </c>
      <c r="D68" s="35"/>
      <c r="E68" s="35"/>
      <c r="F68" s="35"/>
      <c r="G68" s="49">
        <f>0.21*G67</f>
        <v>0</v>
      </c>
    </row>
    <row r="70" spans="1:7" ht="19.149999999999999" customHeight="1" x14ac:dyDescent="0.25">
      <c r="C70" s="38" t="s">
        <v>32</v>
      </c>
    </row>
    <row r="71" spans="1:7" x14ac:dyDescent="0.2">
      <c r="A71" s="14" t="s">
        <v>5</v>
      </c>
      <c r="B71" s="14" t="s">
        <v>6</v>
      </c>
      <c r="C71" s="39" t="s">
        <v>7</v>
      </c>
      <c r="D71" s="15" t="s">
        <v>35</v>
      </c>
      <c r="E71" s="14" t="s">
        <v>56</v>
      </c>
      <c r="F71" s="15" t="s">
        <v>9</v>
      </c>
      <c r="G71" s="51" t="s">
        <v>0</v>
      </c>
    </row>
    <row r="72" spans="1:7" x14ac:dyDescent="0.2">
      <c r="A72" s="16">
        <f>A52</f>
        <v>1</v>
      </c>
      <c r="B72" s="27"/>
      <c r="C72" s="27" t="s">
        <v>65</v>
      </c>
      <c r="D72" s="26">
        <v>24</v>
      </c>
      <c r="E72" s="26" t="s">
        <v>18</v>
      </c>
      <c r="F72" s="26"/>
      <c r="G72" s="61">
        <f t="shared" ref="G72:G84" si="6">D72*F72</f>
        <v>0</v>
      </c>
    </row>
    <row r="73" spans="1:7" x14ac:dyDescent="0.2">
      <c r="A73" s="16">
        <f t="shared" ref="A73:A84" si="7">A53</f>
        <v>2</v>
      </c>
      <c r="B73" s="27"/>
      <c r="C73" s="27" t="s">
        <v>66</v>
      </c>
      <c r="D73" s="26">
        <v>48</v>
      </c>
      <c r="E73" s="26" t="s">
        <v>18</v>
      </c>
      <c r="F73" s="26"/>
      <c r="G73" s="61">
        <f t="shared" si="6"/>
        <v>0</v>
      </c>
    </row>
    <row r="74" spans="1:7" x14ac:dyDescent="0.2">
      <c r="A74" s="16">
        <f t="shared" si="7"/>
        <v>3</v>
      </c>
      <c r="B74" s="27"/>
      <c r="C74" s="27" t="s">
        <v>68</v>
      </c>
      <c r="D74" s="26">
        <v>24</v>
      </c>
      <c r="E74" s="26" t="s">
        <v>18</v>
      </c>
      <c r="F74" s="26"/>
      <c r="G74" s="61">
        <f t="shared" si="6"/>
        <v>0</v>
      </c>
    </row>
    <row r="75" spans="1:7" ht="24" x14ac:dyDescent="0.2">
      <c r="A75" s="16">
        <f t="shared" si="7"/>
        <v>4</v>
      </c>
      <c r="B75" s="27"/>
      <c r="C75" s="27" t="s">
        <v>57</v>
      </c>
      <c r="D75" s="26">
        <v>3</v>
      </c>
      <c r="E75" s="26" t="s">
        <v>18</v>
      </c>
      <c r="F75" s="26"/>
      <c r="G75" s="61">
        <f t="shared" si="6"/>
        <v>0</v>
      </c>
    </row>
    <row r="76" spans="1:7" x14ac:dyDescent="0.2">
      <c r="A76" s="16">
        <f t="shared" si="7"/>
        <v>5</v>
      </c>
      <c r="B76" s="27"/>
      <c r="C76" s="27" t="s">
        <v>58</v>
      </c>
      <c r="D76" s="26">
        <v>3</v>
      </c>
      <c r="E76" s="26" t="s">
        <v>18</v>
      </c>
      <c r="F76" s="26"/>
      <c r="G76" s="61">
        <f t="shared" si="6"/>
        <v>0</v>
      </c>
    </row>
    <row r="77" spans="1:7" x14ac:dyDescent="0.2">
      <c r="A77" s="16">
        <f t="shared" si="7"/>
        <v>6</v>
      </c>
      <c r="B77" s="27"/>
      <c r="C77" s="27" t="s">
        <v>59</v>
      </c>
      <c r="D77" s="26">
        <v>4</v>
      </c>
      <c r="E77" s="26" t="s">
        <v>18</v>
      </c>
      <c r="F77" s="26"/>
      <c r="G77" s="61">
        <f t="shared" si="6"/>
        <v>0</v>
      </c>
    </row>
    <row r="78" spans="1:7" x14ac:dyDescent="0.2">
      <c r="A78" s="16">
        <f t="shared" si="7"/>
        <v>7</v>
      </c>
      <c r="B78" s="27"/>
      <c r="C78" s="27" t="s">
        <v>67</v>
      </c>
      <c r="D78" s="26">
        <v>4</v>
      </c>
      <c r="E78" s="26" t="s">
        <v>18</v>
      </c>
      <c r="F78" s="26"/>
      <c r="G78" s="61">
        <f t="shared" si="6"/>
        <v>0</v>
      </c>
    </row>
    <row r="79" spans="1:7" ht="15.75" x14ac:dyDescent="0.2">
      <c r="A79" s="16">
        <f t="shared" si="7"/>
        <v>8</v>
      </c>
      <c r="B79" s="27"/>
      <c r="C79" s="27" t="s">
        <v>69</v>
      </c>
      <c r="D79" s="16">
        <v>732</v>
      </c>
      <c r="E79" s="16" t="s">
        <v>19</v>
      </c>
      <c r="F79" s="26"/>
      <c r="G79" s="61">
        <f t="shared" si="6"/>
        <v>0</v>
      </c>
    </row>
    <row r="80" spans="1:7" x14ac:dyDescent="0.2">
      <c r="A80" s="16">
        <f t="shared" si="7"/>
        <v>9</v>
      </c>
      <c r="B80" s="27"/>
      <c r="C80" s="27" t="s">
        <v>164</v>
      </c>
      <c r="D80" s="27">
        <v>4</v>
      </c>
      <c r="E80" s="27" t="s">
        <v>18</v>
      </c>
      <c r="F80" s="27"/>
      <c r="G80" s="61">
        <f t="shared" si="6"/>
        <v>0</v>
      </c>
    </row>
    <row r="81" spans="1:7" x14ac:dyDescent="0.2">
      <c r="A81" s="16">
        <f t="shared" si="7"/>
        <v>10</v>
      </c>
      <c r="B81" s="27"/>
      <c r="C81" s="27" t="s">
        <v>165</v>
      </c>
      <c r="D81" s="27">
        <v>4</v>
      </c>
      <c r="E81" s="27" t="s">
        <v>18</v>
      </c>
      <c r="F81" s="27"/>
      <c r="G81" s="61">
        <f t="shared" si="6"/>
        <v>0</v>
      </c>
    </row>
    <row r="82" spans="1:7" x14ac:dyDescent="0.2">
      <c r="A82" s="16">
        <f t="shared" si="7"/>
        <v>11</v>
      </c>
      <c r="B82" s="27"/>
      <c r="C82" s="27" t="s">
        <v>166</v>
      </c>
      <c r="D82" s="27">
        <v>4</v>
      </c>
      <c r="E82" s="27" t="s">
        <v>18</v>
      </c>
      <c r="F82" s="27"/>
      <c r="G82" s="61">
        <f t="shared" si="6"/>
        <v>0</v>
      </c>
    </row>
    <row r="83" spans="1:7" x14ac:dyDescent="0.2">
      <c r="A83" s="16">
        <f t="shared" si="7"/>
        <v>12</v>
      </c>
      <c r="B83" s="27"/>
      <c r="C83" s="27" t="s">
        <v>167</v>
      </c>
      <c r="D83" s="27">
        <v>8</v>
      </c>
      <c r="E83" s="27" t="s">
        <v>18</v>
      </c>
      <c r="F83" s="27"/>
      <c r="G83" s="61">
        <f t="shared" si="6"/>
        <v>0</v>
      </c>
    </row>
    <row r="84" spans="1:7" x14ac:dyDescent="0.2">
      <c r="A84" s="16">
        <f t="shared" si="7"/>
        <v>13</v>
      </c>
      <c r="B84" s="27"/>
      <c r="C84" s="27" t="s">
        <v>168</v>
      </c>
      <c r="D84" s="27">
        <v>4</v>
      </c>
      <c r="E84" s="27" t="s">
        <v>18</v>
      </c>
      <c r="F84" s="27"/>
      <c r="G84" s="61">
        <f t="shared" si="6"/>
        <v>0</v>
      </c>
    </row>
    <row r="85" spans="1:7" ht="15" x14ac:dyDescent="0.25">
      <c r="A85" s="50"/>
      <c r="B85" s="31"/>
      <c r="C85" s="40" t="s">
        <v>0</v>
      </c>
      <c r="D85" s="34"/>
      <c r="E85" s="34"/>
      <c r="F85" s="34"/>
      <c r="G85" s="67">
        <f>SUM(G72:G84)</f>
        <v>0</v>
      </c>
    </row>
    <row r="86" spans="1:7" x14ac:dyDescent="0.2">
      <c r="B86" s="32"/>
      <c r="C86" s="41" t="s">
        <v>15</v>
      </c>
      <c r="D86" s="35"/>
      <c r="E86" s="35"/>
      <c r="F86" s="35"/>
      <c r="G86" s="49">
        <f>0.21*G85</f>
        <v>0</v>
      </c>
    </row>
    <row r="87" spans="1:7" x14ac:dyDescent="0.2">
      <c r="B87" s="32"/>
      <c r="C87" s="41"/>
      <c r="D87" s="35"/>
      <c r="E87" s="35"/>
      <c r="F87" s="35"/>
      <c r="G87" s="52"/>
    </row>
    <row r="88" spans="1:7" ht="15.75" x14ac:dyDescent="0.25">
      <c r="A88"/>
      <c r="B88"/>
      <c r="C88" s="5" t="s">
        <v>74</v>
      </c>
      <c r="D88"/>
      <c r="E88"/>
      <c r="F88"/>
      <c r="G88"/>
    </row>
    <row r="89" spans="1:7" x14ac:dyDescent="0.2">
      <c r="A89" s="14" t="s">
        <v>5</v>
      </c>
      <c r="B89" s="14" t="s">
        <v>6</v>
      </c>
      <c r="C89" s="14" t="s">
        <v>7</v>
      </c>
      <c r="D89" s="14"/>
      <c r="E89" s="15" t="s">
        <v>8</v>
      </c>
      <c r="F89" s="15" t="s">
        <v>9</v>
      </c>
      <c r="G89" s="15" t="s">
        <v>0</v>
      </c>
    </row>
    <row r="90" spans="1:7" x14ac:dyDescent="0.2">
      <c r="A90" s="16">
        <f t="shared" ref="A90:A111" si="8">ROW(A1)</f>
        <v>1</v>
      </c>
      <c r="B90" s="16">
        <v>220280227</v>
      </c>
      <c r="C90" s="16" t="s">
        <v>106</v>
      </c>
      <c r="D90" s="16">
        <v>22</v>
      </c>
      <c r="E90" s="16" t="s">
        <v>19</v>
      </c>
      <c r="F90" s="16"/>
      <c r="G90" s="61">
        <f t="shared" ref="G90:G111" si="9">D90*F90</f>
        <v>0</v>
      </c>
    </row>
    <row r="91" spans="1:7" x14ac:dyDescent="0.2">
      <c r="A91" s="16">
        <f t="shared" si="8"/>
        <v>2</v>
      </c>
      <c r="B91" s="16" t="s">
        <v>75</v>
      </c>
      <c r="C91" s="16" t="s">
        <v>107</v>
      </c>
      <c r="D91" s="16">
        <v>4</v>
      </c>
      <c r="E91" s="16" t="s">
        <v>18</v>
      </c>
      <c r="F91" s="16"/>
      <c r="G91" s="61">
        <f t="shared" si="9"/>
        <v>0</v>
      </c>
    </row>
    <row r="92" spans="1:7" x14ac:dyDescent="0.2">
      <c r="A92" s="16">
        <f t="shared" si="8"/>
        <v>3</v>
      </c>
      <c r="B92" s="16" t="s">
        <v>76</v>
      </c>
      <c r="C92" s="16" t="s">
        <v>113</v>
      </c>
      <c r="D92" s="16">
        <v>1</v>
      </c>
      <c r="E92" s="16" t="s">
        <v>18</v>
      </c>
      <c r="F92" s="16"/>
      <c r="G92" s="61">
        <f t="shared" si="9"/>
        <v>0</v>
      </c>
    </row>
    <row r="93" spans="1:7" x14ac:dyDescent="0.2">
      <c r="A93" s="16">
        <f t="shared" si="8"/>
        <v>4</v>
      </c>
      <c r="B93" s="16" t="s">
        <v>77</v>
      </c>
      <c r="C93" s="16" t="s">
        <v>78</v>
      </c>
      <c r="D93" s="16">
        <v>1</v>
      </c>
      <c r="E93" s="16" t="s">
        <v>18</v>
      </c>
      <c r="F93" s="16"/>
      <c r="G93" s="61">
        <f t="shared" si="9"/>
        <v>0</v>
      </c>
    </row>
    <row r="94" spans="1:7" x14ac:dyDescent="0.2">
      <c r="A94" s="16">
        <f t="shared" si="8"/>
        <v>5</v>
      </c>
      <c r="B94" s="26" t="s">
        <v>26</v>
      </c>
      <c r="C94" s="24" t="s">
        <v>30</v>
      </c>
      <c r="D94" s="26">
        <v>1</v>
      </c>
      <c r="E94" s="26" t="s">
        <v>18</v>
      </c>
      <c r="F94" s="26"/>
      <c r="G94" s="61">
        <f t="shared" si="9"/>
        <v>0</v>
      </c>
    </row>
    <row r="95" spans="1:7" x14ac:dyDescent="0.2">
      <c r="A95" s="16">
        <f t="shared" si="8"/>
        <v>6</v>
      </c>
      <c r="B95" s="16" t="s">
        <v>79</v>
      </c>
      <c r="C95" s="16" t="s">
        <v>80</v>
      </c>
      <c r="D95" s="16">
        <v>10</v>
      </c>
      <c r="E95" s="16" t="s">
        <v>18</v>
      </c>
      <c r="F95" s="16"/>
      <c r="G95" s="61">
        <f t="shared" si="9"/>
        <v>0</v>
      </c>
    </row>
    <row r="96" spans="1:7" x14ac:dyDescent="0.2">
      <c r="A96" s="16">
        <f t="shared" si="8"/>
        <v>7</v>
      </c>
      <c r="B96" s="16" t="s">
        <v>81</v>
      </c>
      <c r="C96" s="16" t="s">
        <v>82</v>
      </c>
      <c r="D96" s="16">
        <v>1</v>
      </c>
      <c r="E96" s="16" t="s">
        <v>18</v>
      </c>
      <c r="F96" s="16"/>
      <c r="G96" s="61">
        <f t="shared" si="9"/>
        <v>0</v>
      </c>
    </row>
    <row r="97" spans="1:7" x14ac:dyDescent="0.2">
      <c r="A97" s="16">
        <f t="shared" si="8"/>
        <v>8</v>
      </c>
      <c r="B97" s="16" t="s">
        <v>83</v>
      </c>
      <c r="C97" s="16" t="s">
        <v>84</v>
      </c>
      <c r="D97" s="16">
        <v>200</v>
      </c>
      <c r="E97" s="16" t="s">
        <v>19</v>
      </c>
      <c r="F97" s="16"/>
      <c r="G97" s="61">
        <f t="shared" si="9"/>
        <v>0</v>
      </c>
    </row>
    <row r="98" spans="1:7" x14ac:dyDescent="0.2">
      <c r="A98" s="16">
        <f t="shared" si="8"/>
        <v>9</v>
      </c>
      <c r="B98" s="16" t="s">
        <v>61</v>
      </c>
      <c r="C98" s="16" t="s">
        <v>85</v>
      </c>
      <c r="D98" s="16">
        <v>4</v>
      </c>
      <c r="E98" s="16" t="s">
        <v>18</v>
      </c>
      <c r="F98" s="16"/>
      <c r="G98" s="61">
        <f t="shared" si="9"/>
        <v>0</v>
      </c>
    </row>
    <row r="99" spans="1:7" x14ac:dyDescent="0.2">
      <c r="A99" s="16">
        <f t="shared" si="8"/>
        <v>10</v>
      </c>
      <c r="B99" s="16" t="s">
        <v>36</v>
      </c>
      <c r="C99" s="16" t="s">
        <v>86</v>
      </c>
      <c r="D99" s="16">
        <v>2</v>
      </c>
      <c r="E99" s="16" t="s">
        <v>18</v>
      </c>
      <c r="F99" s="16"/>
      <c r="G99" s="61">
        <f t="shared" si="9"/>
        <v>0</v>
      </c>
    </row>
    <row r="100" spans="1:7" x14ac:dyDescent="0.2">
      <c r="A100" s="16">
        <f t="shared" si="8"/>
        <v>11</v>
      </c>
      <c r="B100" s="16" t="s">
        <v>87</v>
      </c>
      <c r="C100" s="16" t="s">
        <v>88</v>
      </c>
      <c r="D100" s="16">
        <v>50</v>
      </c>
      <c r="E100" s="16" t="s">
        <v>18</v>
      </c>
      <c r="F100" s="16"/>
      <c r="G100" s="61">
        <f t="shared" si="9"/>
        <v>0</v>
      </c>
    </row>
    <row r="101" spans="1:7" x14ac:dyDescent="0.2">
      <c r="A101" s="16">
        <f t="shared" si="8"/>
        <v>12</v>
      </c>
      <c r="B101" s="16" t="s">
        <v>89</v>
      </c>
      <c r="C101" s="16" t="s">
        <v>90</v>
      </c>
      <c r="D101" s="16">
        <v>50</v>
      </c>
      <c r="E101" s="16" t="s">
        <v>18</v>
      </c>
      <c r="F101" s="16"/>
      <c r="G101" s="61">
        <f t="shared" si="9"/>
        <v>0</v>
      </c>
    </row>
    <row r="102" spans="1:7" x14ac:dyDescent="0.2">
      <c r="A102" s="16">
        <f t="shared" si="8"/>
        <v>13</v>
      </c>
      <c r="B102" s="16" t="s">
        <v>91</v>
      </c>
      <c r="C102" s="16" t="s">
        <v>92</v>
      </c>
      <c r="D102" s="16">
        <v>4</v>
      </c>
      <c r="E102" s="16" t="s">
        <v>18</v>
      </c>
      <c r="F102" s="16"/>
      <c r="G102" s="61">
        <f t="shared" si="9"/>
        <v>0</v>
      </c>
    </row>
    <row r="103" spans="1:7" x14ac:dyDescent="0.2">
      <c r="A103" s="16">
        <f t="shared" si="8"/>
        <v>14</v>
      </c>
      <c r="B103" s="16" t="s">
        <v>93</v>
      </c>
      <c r="C103" s="16" t="s">
        <v>94</v>
      </c>
      <c r="D103" s="16">
        <v>4</v>
      </c>
      <c r="E103" s="16" t="s">
        <v>18</v>
      </c>
      <c r="F103" s="16"/>
      <c r="G103" s="61">
        <f t="shared" si="9"/>
        <v>0</v>
      </c>
    </row>
    <row r="104" spans="1:7" x14ac:dyDescent="0.2">
      <c r="A104" s="16">
        <f t="shared" si="8"/>
        <v>15</v>
      </c>
      <c r="B104" s="16" t="s">
        <v>27</v>
      </c>
      <c r="C104" s="16" t="s">
        <v>28</v>
      </c>
      <c r="D104" s="16">
        <v>50</v>
      </c>
      <c r="E104" s="16" t="s">
        <v>29</v>
      </c>
      <c r="F104" s="16"/>
      <c r="G104" s="61">
        <f t="shared" si="9"/>
        <v>0</v>
      </c>
    </row>
    <row r="105" spans="1:7" x14ac:dyDescent="0.2">
      <c r="A105" s="16">
        <f t="shared" si="8"/>
        <v>16</v>
      </c>
      <c r="B105" s="16" t="s">
        <v>108</v>
      </c>
      <c r="C105" s="16" t="s">
        <v>109</v>
      </c>
      <c r="D105" s="45">
        <v>1</v>
      </c>
      <c r="E105" s="16" t="s">
        <v>18</v>
      </c>
      <c r="F105" s="45"/>
      <c r="G105" s="61">
        <f t="shared" si="9"/>
        <v>0</v>
      </c>
    </row>
    <row r="106" spans="1:7" x14ac:dyDescent="0.2">
      <c r="A106" s="16">
        <f t="shared" si="8"/>
        <v>17</v>
      </c>
      <c r="B106" s="16" t="s">
        <v>110</v>
      </c>
      <c r="C106" s="16" t="s">
        <v>114</v>
      </c>
      <c r="D106" s="45">
        <v>1</v>
      </c>
      <c r="E106" s="16" t="s">
        <v>18</v>
      </c>
      <c r="F106" s="45"/>
      <c r="G106" s="61">
        <f t="shared" si="9"/>
        <v>0</v>
      </c>
    </row>
    <row r="107" spans="1:7" x14ac:dyDescent="0.2">
      <c r="A107" s="16">
        <f t="shared" si="8"/>
        <v>18</v>
      </c>
      <c r="B107" s="16" t="s">
        <v>111</v>
      </c>
      <c r="C107" s="16" t="s">
        <v>112</v>
      </c>
      <c r="D107" s="45">
        <v>208</v>
      </c>
      <c r="E107" s="16" t="s">
        <v>19</v>
      </c>
      <c r="F107" s="45"/>
      <c r="G107" s="61">
        <f t="shared" si="9"/>
        <v>0</v>
      </c>
    </row>
    <row r="108" spans="1:7" x14ac:dyDescent="0.2">
      <c r="A108" s="16">
        <f t="shared" si="8"/>
        <v>19</v>
      </c>
      <c r="B108" s="16" t="s">
        <v>91</v>
      </c>
      <c r="C108" s="16" t="s">
        <v>92</v>
      </c>
      <c r="D108" s="45">
        <v>4</v>
      </c>
      <c r="E108" s="16" t="s">
        <v>18</v>
      </c>
      <c r="F108" s="45"/>
      <c r="G108" s="61">
        <f t="shared" si="9"/>
        <v>0</v>
      </c>
    </row>
    <row r="109" spans="1:7" x14ac:dyDescent="0.2">
      <c r="A109" s="16">
        <f t="shared" si="8"/>
        <v>20</v>
      </c>
      <c r="B109" s="16" t="s">
        <v>93</v>
      </c>
      <c r="C109" s="16" t="s">
        <v>94</v>
      </c>
      <c r="D109" s="45">
        <v>4</v>
      </c>
      <c r="E109" s="16" t="s">
        <v>18</v>
      </c>
      <c r="F109" s="45"/>
      <c r="G109" s="61">
        <f t="shared" si="9"/>
        <v>0</v>
      </c>
    </row>
    <row r="110" spans="1:7" x14ac:dyDescent="0.2">
      <c r="A110" s="16">
        <f t="shared" si="8"/>
        <v>21</v>
      </c>
      <c r="B110" s="16"/>
      <c r="C110" s="16" t="s">
        <v>24</v>
      </c>
      <c r="D110" s="16">
        <v>8</v>
      </c>
      <c r="E110" s="16" t="s">
        <v>22</v>
      </c>
      <c r="F110" s="16"/>
      <c r="G110" s="61">
        <f t="shared" si="9"/>
        <v>0</v>
      </c>
    </row>
    <row r="111" spans="1:7" x14ac:dyDescent="0.2">
      <c r="A111" s="16">
        <f t="shared" si="8"/>
        <v>22</v>
      </c>
      <c r="B111" s="16"/>
      <c r="C111" s="16" t="s">
        <v>25</v>
      </c>
      <c r="D111" s="16">
        <v>8</v>
      </c>
      <c r="E111" s="16" t="s">
        <v>22</v>
      </c>
      <c r="F111" s="16"/>
      <c r="G111" s="61">
        <f t="shared" si="9"/>
        <v>0</v>
      </c>
    </row>
    <row r="112" spans="1:7" ht="15" x14ac:dyDescent="0.25">
      <c r="A112" s="11"/>
      <c r="B112" s="11"/>
      <c r="C112" s="43" t="s">
        <v>0</v>
      </c>
      <c r="D112" s="17"/>
      <c r="E112" s="17"/>
      <c r="F112" s="17"/>
      <c r="G112" s="62">
        <f>SUM(G90:G111)</f>
        <v>0</v>
      </c>
    </row>
    <row r="113" spans="1:7" x14ac:dyDescent="0.2">
      <c r="A113"/>
      <c r="B113" s="1"/>
      <c r="C113" s="44" t="s">
        <v>15</v>
      </c>
      <c r="D113" s="12"/>
      <c r="E113" s="12"/>
      <c r="F113" s="12"/>
      <c r="G113" s="63">
        <f>0.21*G112</f>
        <v>0</v>
      </c>
    </row>
    <row r="114" spans="1:7" x14ac:dyDescent="0.2">
      <c r="A114"/>
      <c r="B114"/>
      <c r="C114"/>
      <c r="D114"/>
      <c r="E114"/>
      <c r="F114"/>
      <c r="G114"/>
    </row>
    <row r="115" spans="1:7" ht="15.75" x14ac:dyDescent="0.25">
      <c r="A115"/>
      <c r="B115"/>
      <c r="C115" s="5" t="s">
        <v>95</v>
      </c>
      <c r="D115"/>
      <c r="E115"/>
      <c r="F115"/>
      <c r="G115"/>
    </row>
    <row r="116" spans="1:7" x14ac:dyDescent="0.2">
      <c r="A116" s="14" t="s">
        <v>5</v>
      </c>
      <c r="B116" s="14" t="s">
        <v>6</v>
      </c>
      <c r="C116" s="14" t="s">
        <v>7</v>
      </c>
      <c r="D116" s="14"/>
      <c r="E116" s="15" t="s">
        <v>8</v>
      </c>
      <c r="F116" s="15" t="s">
        <v>9</v>
      </c>
      <c r="G116" s="15" t="s">
        <v>0</v>
      </c>
    </row>
    <row r="117" spans="1:7" x14ac:dyDescent="0.2">
      <c r="A117" s="16">
        <f t="shared" ref="A117:A128" si="10">ROW(A1)</f>
        <v>1</v>
      </c>
      <c r="B117" s="16"/>
      <c r="C117" s="16" t="s">
        <v>179</v>
      </c>
      <c r="D117" s="16">
        <v>10</v>
      </c>
      <c r="E117" s="16" t="s">
        <v>18</v>
      </c>
      <c r="F117" s="16"/>
      <c r="G117" s="61">
        <f t="shared" ref="G117:G128" si="11">D117*F117</f>
        <v>0</v>
      </c>
    </row>
    <row r="118" spans="1:7" x14ac:dyDescent="0.2">
      <c r="A118" s="16">
        <f t="shared" si="10"/>
        <v>2</v>
      </c>
      <c r="B118" s="16"/>
      <c r="C118" s="16" t="s">
        <v>96</v>
      </c>
      <c r="D118" s="16">
        <v>10</v>
      </c>
      <c r="E118" s="16" t="s">
        <v>18</v>
      </c>
      <c r="F118" s="16"/>
      <c r="G118" s="61">
        <f t="shared" si="11"/>
        <v>0</v>
      </c>
    </row>
    <row r="119" spans="1:7" x14ac:dyDescent="0.2">
      <c r="A119" s="16">
        <f t="shared" si="10"/>
        <v>3</v>
      </c>
      <c r="B119" s="16"/>
      <c r="C119" s="16" t="s">
        <v>97</v>
      </c>
      <c r="D119" s="16">
        <v>200</v>
      </c>
      <c r="E119" s="16" t="s">
        <v>18</v>
      </c>
      <c r="F119" s="16"/>
      <c r="G119" s="61">
        <f t="shared" si="11"/>
        <v>0</v>
      </c>
    </row>
    <row r="120" spans="1:7" x14ac:dyDescent="0.2">
      <c r="A120" s="16">
        <f t="shared" si="10"/>
        <v>4</v>
      </c>
      <c r="B120" s="16"/>
      <c r="C120" s="16" t="s">
        <v>98</v>
      </c>
      <c r="D120" s="16">
        <v>1</v>
      </c>
      <c r="E120" s="16" t="s">
        <v>18</v>
      </c>
      <c r="F120" s="16"/>
      <c r="G120" s="61">
        <f t="shared" si="11"/>
        <v>0</v>
      </c>
    </row>
    <row r="121" spans="1:7" x14ac:dyDescent="0.2">
      <c r="A121" s="16">
        <f t="shared" si="10"/>
        <v>5</v>
      </c>
      <c r="B121" s="16"/>
      <c r="C121" s="16" t="s">
        <v>105</v>
      </c>
      <c r="D121" s="16">
        <v>1</v>
      </c>
      <c r="E121" s="16" t="s">
        <v>18</v>
      </c>
      <c r="F121" s="16"/>
      <c r="G121" s="61">
        <f t="shared" si="11"/>
        <v>0</v>
      </c>
    </row>
    <row r="122" spans="1:7" x14ac:dyDescent="0.2">
      <c r="A122" s="16">
        <f t="shared" si="10"/>
        <v>6</v>
      </c>
      <c r="B122" s="16"/>
      <c r="C122" s="16" t="s">
        <v>99</v>
      </c>
      <c r="D122" s="16">
        <v>1</v>
      </c>
      <c r="E122" s="16" t="s">
        <v>18</v>
      </c>
      <c r="F122" s="16"/>
      <c r="G122" s="61">
        <f t="shared" si="11"/>
        <v>0</v>
      </c>
    </row>
    <row r="123" spans="1:7" x14ac:dyDescent="0.2">
      <c r="A123" s="16">
        <f t="shared" si="10"/>
        <v>7</v>
      </c>
      <c r="B123" s="16"/>
      <c r="C123" s="16" t="s">
        <v>100</v>
      </c>
      <c r="D123" s="16">
        <v>5</v>
      </c>
      <c r="E123" s="16" t="s">
        <v>18</v>
      </c>
      <c r="F123" s="16"/>
      <c r="G123" s="61">
        <f t="shared" si="11"/>
        <v>0</v>
      </c>
    </row>
    <row r="124" spans="1:7" x14ac:dyDescent="0.2">
      <c r="A124" s="16">
        <f t="shared" si="10"/>
        <v>8</v>
      </c>
      <c r="B124" s="16"/>
      <c r="C124" s="16" t="s">
        <v>101</v>
      </c>
      <c r="D124" s="16">
        <v>5</v>
      </c>
      <c r="E124" s="16" t="s">
        <v>18</v>
      </c>
      <c r="F124" s="16"/>
      <c r="G124" s="61">
        <f t="shared" si="11"/>
        <v>0</v>
      </c>
    </row>
    <row r="125" spans="1:7" x14ac:dyDescent="0.2">
      <c r="A125" s="16">
        <f t="shared" si="10"/>
        <v>9</v>
      </c>
      <c r="B125" s="16"/>
      <c r="C125" s="16" t="s">
        <v>102</v>
      </c>
      <c r="D125" s="16">
        <v>10</v>
      </c>
      <c r="E125" s="16" t="s">
        <v>18</v>
      </c>
      <c r="F125" s="16"/>
      <c r="G125" s="61">
        <f t="shared" si="11"/>
        <v>0</v>
      </c>
    </row>
    <row r="126" spans="1:7" x14ac:dyDescent="0.2">
      <c r="A126" s="16">
        <f t="shared" si="10"/>
        <v>10</v>
      </c>
      <c r="B126" s="16"/>
      <c r="C126" s="16" t="s">
        <v>180</v>
      </c>
      <c r="D126" s="16">
        <v>1</v>
      </c>
      <c r="E126" s="16" t="s">
        <v>18</v>
      </c>
      <c r="F126" s="16"/>
      <c r="G126" s="61">
        <f t="shared" si="11"/>
        <v>0</v>
      </c>
    </row>
    <row r="127" spans="1:7" x14ac:dyDescent="0.2">
      <c r="A127" s="16">
        <f t="shared" si="10"/>
        <v>11</v>
      </c>
      <c r="B127" s="16"/>
      <c r="C127" s="16" t="s">
        <v>103</v>
      </c>
      <c r="D127" s="16">
        <v>22</v>
      </c>
      <c r="E127" s="16" t="s">
        <v>19</v>
      </c>
      <c r="F127" s="16"/>
      <c r="G127" s="61">
        <f t="shared" si="11"/>
        <v>0</v>
      </c>
    </row>
    <row r="128" spans="1:7" x14ac:dyDescent="0.2">
      <c r="A128" s="16">
        <f t="shared" si="10"/>
        <v>12</v>
      </c>
      <c r="B128" s="16"/>
      <c r="C128" s="16" t="s">
        <v>104</v>
      </c>
      <c r="D128" s="16">
        <v>208</v>
      </c>
      <c r="E128" s="16" t="s">
        <v>19</v>
      </c>
      <c r="F128" s="16"/>
      <c r="G128" s="61">
        <f t="shared" si="11"/>
        <v>0</v>
      </c>
    </row>
    <row r="129" spans="1:7" ht="15" x14ac:dyDescent="0.25">
      <c r="A129" s="11"/>
      <c r="B129" s="11"/>
      <c r="C129" s="43" t="s">
        <v>0</v>
      </c>
      <c r="D129" s="17"/>
      <c r="E129" s="17"/>
      <c r="F129" s="17"/>
      <c r="G129" s="62">
        <f>SUM(G117:G128)</f>
        <v>0</v>
      </c>
    </row>
    <row r="130" spans="1:7" x14ac:dyDescent="0.2">
      <c r="A130"/>
      <c r="B130" s="1"/>
      <c r="C130" s="44" t="s">
        <v>15</v>
      </c>
      <c r="D130" s="12"/>
      <c r="E130" s="12"/>
      <c r="F130" s="12"/>
      <c r="G130" s="63">
        <f>0.21*G129</f>
        <v>0</v>
      </c>
    </row>
  </sheetData>
  <mergeCells count="1">
    <mergeCell ref="A2:G2"/>
  </mergeCells>
  <pageMargins left="0.38" right="0.4" top="0.984251969" bottom="0.984251969" header="0.4921259845" footer="0.4921259845"/>
  <pageSetup paperSize="9" orientation="landscape" horizontalDpi="4294967292" verticalDpi="300" r:id="rId1"/>
  <headerFooter alignWithMargins="0"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</vt:lpstr>
    </vt:vector>
  </TitlesOfParts>
  <Company>XXX.s.r.o.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Kaisler</dc:creator>
  <cp:lastModifiedBy>Admin Tiproprojekt</cp:lastModifiedBy>
  <cp:lastPrinted>2023-11-06T14:15:37Z</cp:lastPrinted>
  <dcterms:created xsi:type="dcterms:W3CDTF">1998-09-16T08:22:29Z</dcterms:created>
  <dcterms:modified xsi:type="dcterms:W3CDTF">2023-11-13T15:32:37Z</dcterms:modified>
</cp:coreProperties>
</file>